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VARIABLES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<sst xmlns="http://schemas.openxmlformats.org/spreadsheetml/2006/main" count="1129" uniqueCount="525">
  <si>
    <t>comdProvincia</t>
  </si>
  <si>
    <t>comdSuperficie</t>
  </si>
  <si>
    <t>comd2009PobT</t>
  </si>
  <si>
    <t>comd2009Densidad</t>
  </si>
  <si>
    <t>comd2009PorPaís</t>
  </si>
  <si>
    <t>comd2009PobH</t>
  </si>
  <si>
    <t>comd2009PorH</t>
  </si>
  <si>
    <t>comd2009PobM</t>
  </si>
  <si>
    <t>comd2009PorM</t>
  </si>
  <si>
    <t>comd2009ÍndMasc</t>
  </si>
  <si>
    <t>comd2009Pob0a14</t>
  </si>
  <si>
    <t>comd2009Por0a14</t>
  </si>
  <si>
    <t>comd2009Pob15a64</t>
  </si>
  <si>
    <t>comd2009Por15a64</t>
  </si>
  <si>
    <t>comd2009Pob65ymás</t>
  </si>
  <si>
    <t>comd2009Por65ymás</t>
  </si>
  <si>
    <t>comd2009ÍndDep</t>
  </si>
  <si>
    <t>comd2009ÍndVej</t>
  </si>
  <si>
    <t>comd2020PobT</t>
  </si>
  <si>
    <t>comd2020PorPaís</t>
  </si>
  <si>
    <t>REGIÓN VII</t>
  </si>
  <si>
    <t>Talca</t>
  </si>
  <si>
    <t>Constitución</t>
  </si>
  <si>
    <t>Curepto</t>
  </si>
  <si>
    <t>Empedrado</t>
  </si>
  <si>
    <t>Maule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</si>
  <si>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</si>
  <si>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</si>
  <si>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</si>
  <si>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</si>
  <si>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</si>
  <si>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</si>
  <si>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</si>
  <si>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</si>
  <si>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</si>
  <si>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</si>
  <si>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</si>
  <si>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</si>
  <si>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</si>
  <si>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</si>
  <si>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</si>
  <si>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</si>
  <si>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</si>
  <si>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</si>
  <si>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</si>
  <si>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</si>
  <si>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</si>
  <si>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</si>
  <si>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</si>
  <si>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</si>
  <si>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</si>
  <si>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PAÍS</t>
  </si>
  <si>
    <t>comd2006PorEtniaCASEN</t>
  </si>
  <si>
    <t>comp2008DispPresupxHabt</t>
  </si>
  <si>
    <t>comp2008DepFCM</t>
  </si>
  <si>
    <t>comp2008GastoSaludxInscrito</t>
  </si>
  <si>
    <t>comind2009IDG</t>
  </si>
  <si>
    <t>comindVulT</t>
  </si>
  <si>
    <t>comindVulEducación</t>
  </si>
  <si>
    <t>comindVulIngreso</t>
  </si>
  <si>
    <t>comindVulOcupaciónT</t>
  </si>
  <si>
    <t>comindVulVivienda</t>
  </si>
  <si>
    <t>comind2088Aislam</t>
  </si>
  <si>
    <t>comp2008PorAporteMunSalud</t>
  </si>
  <si>
    <t>comm2008MetrosAVerdesxHab</t>
  </si>
  <si>
    <t>coms2008TipoAdmSalud</t>
  </si>
  <si>
    <t>coms2008DistaHosp</t>
  </si>
  <si>
    <t>Dirección Municipal</t>
  </si>
  <si>
    <t>Costo Fijo</t>
  </si>
  <si>
    <t>comd2009PorRegión</t>
  </si>
  <si>
    <t>comd2020PorRegión</t>
  </si>
  <si>
    <t>comd2006PorRural</t>
  </si>
  <si>
    <t>comi2006PromIngAutonT</t>
  </si>
  <si>
    <t>comi2006PromIngMonetT</t>
  </si>
  <si>
    <t>comi2006IngMonetPercap</t>
  </si>
  <si>
    <t>comi2006PorPobreT</t>
  </si>
  <si>
    <t>comi2006PorIndig</t>
  </si>
  <si>
    <t>comi2006PorPobNoIndig</t>
  </si>
  <si>
    <t>comi2006PorNoPob</t>
  </si>
  <si>
    <t>comind2003IDH</t>
  </si>
  <si>
    <t>comi2006PorJefasHogar</t>
  </si>
  <si>
    <t>como2006TasaDesoc</t>
  </si>
  <si>
    <t>como2006PorOcupPrimario</t>
  </si>
  <si>
    <t>como2006PorOcupSecund</t>
  </si>
  <si>
    <t>como2006PorOcupTercia</t>
  </si>
  <si>
    <t>como200615a64ActivosSinCotizar</t>
  </si>
  <si>
    <t>come2006PorAlfabT</t>
  </si>
  <si>
    <t>come2006PorAlfab25ymas</t>
  </si>
  <si>
    <t>come2006PromEscT</t>
  </si>
  <si>
    <t>come2006PromEsc25añosymas</t>
  </si>
  <si>
    <t>come2006PorCobEducTotal</t>
  </si>
  <si>
    <t>como2006TasaPart</t>
  </si>
  <si>
    <t>comm2006PorTSaneamDeficit</t>
  </si>
  <si>
    <t>comm2006PorTMaterIrrec</t>
  </si>
  <si>
    <t>comm2006PorTHacinCrit</t>
  </si>
  <si>
    <t>como2006PorOcup</t>
  </si>
  <si>
    <t>como2006PorPobTSinContr</t>
  </si>
  <si>
    <t xml:space="preserve">comm2006PorTRefrig </t>
  </si>
  <si>
    <t>comm2006PorTCalef</t>
  </si>
  <si>
    <t>comm2006PorTComp</t>
  </si>
  <si>
    <t>coms2006TPorSistPúbl</t>
  </si>
  <si>
    <t>coms2006TPorISAPRE</t>
  </si>
  <si>
    <t>coms2006TPorNinguno</t>
  </si>
  <si>
    <t>coms2006TPorPAPCASEN25a64</t>
  </si>
  <si>
    <t>coms2006TPorPAPCASEN15a64</t>
  </si>
  <si>
    <t>comh2008PorEmbControlMenoresDe15</t>
  </si>
  <si>
    <t>comh2008PorEmbControlDe15a19</t>
  </si>
  <si>
    <t>comh2008PorNiñosMenoresDe6ConMenos1DePesoTalla</t>
  </si>
  <si>
    <t>comh2008PorNiñosMenoresDe6ConMás1DePesoTalla</t>
  </si>
  <si>
    <t>h2008TasaDenunVIF</t>
  </si>
  <si>
    <t>h2008TasaDenunDMCS</t>
  </si>
  <si>
    <t>coms2009TPobFonasa</t>
  </si>
  <si>
    <t>coms2009PorPobFonasaPob</t>
  </si>
  <si>
    <t>coms2009PobPercAPS</t>
  </si>
  <si>
    <t>coms2009PorPercAPSPob</t>
  </si>
  <si>
    <t>coms2008PorMenos6Control</t>
  </si>
  <si>
    <t>coms2008Por65yMásControl</t>
  </si>
  <si>
    <t>comh2008PorNiñosMenoresDe6ConMenos2DePesoTalla</t>
  </si>
  <si>
    <t>comh2008PorNiñosMenoresDe6ConMás2DePesoTalla</t>
  </si>
  <si>
    <t>comindPosiPaís</t>
  </si>
  <si>
    <t>comindPosiRegional</t>
  </si>
  <si>
    <t>comi2003GiniAutonom</t>
  </si>
  <si>
    <t>como2006TasaCeasant</t>
  </si>
  <si>
    <t>v2003TPercepSaludBuenaoMuybuena</t>
  </si>
  <si>
    <t>v2003TPercepSaludMalaoMuymala</t>
  </si>
  <si>
    <t>coms2006PorTuvoProbSaludUlt30Días</t>
  </si>
  <si>
    <t>coms2006PorProbSaludUlt30DíasNoConsulta</t>
  </si>
  <si>
    <t>coms2009PobFonasaA</t>
  </si>
  <si>
    <t>coms2009PorFonasaAdePob</t>
  </si>
  <si>
    <t>comv2008TasaAcumNotVIHx100milHab</t>
  </si>
  <si>
    <t>comv2008TasaAcumNotSIDAx100milHab</t>
  </si>
  <si>
    <t>comv2008TasaAcumNotVIHySIDAx100milHab</t>
  </si>
  <si>
    <t>codigoComunas</t>
  </si>
  <si>
    <t>07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</si>
  <si>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</si>
  <si>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</si>
  <si>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</si>
  <si>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</si>
  <si>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</si>
  <si>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</si>
  <si>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</si>
  <si>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</si>
  <si>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</si>
  <si>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</si>
  <si>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07201</t>
  </si>
  <si>
    <t>07202</t>
  </si>
  <si>
    <t>07203</t>
  </si>
  <si>
    <t>07301</t>
  </si>
  <si>
    <t>07302</t>
  </si>
  <si>
    <t>07303</t>
  </si>
  <si>
    <t>07304</t>
  </si>
  <si>
    <t>07305</t>
  </si>
  <si>
    <t>07306</t>
  </si>
  <si>
    <t>07307</t>
  </si>
  <si>
    <t>07308</t>
  </si>
  <si>
    <t>07309</t>
  </si>
  <si>
    <t>07401</t>
  </si>
  <si>
    <t>07402</t>
  </si>
  <si>
    <t>07403</t>
  </si>
  <si>
    <t>07404</t>
  </si>
  <si>
    <t>07405</t>
  </si>
  <si>
    <t>07406</t>
  </si>
  <si>
    <t>07407</t>
  </si>
  <si>
    <t>07408</t>
  </si>
  <si>
    <t>codComunasTexto</t>
  </si>
  <si>
    <t>numInteriorReg</t>
  </si>
  <si>
    <t>vcom1997a2006TasaMortGralObsH</t>
  </si>
  <si>
    <t>vcom1997a2006TasaMortGralObsM</t>
  </si>
  <si>
    <t>vcom1997a2006TasaMortGralObsT</t>
  </si>
  <si>
    <t>vcom1997a2006TasaMortGralAjusHx100mil</t>
  </si>
  <si>
    <t>vcom1997a2006TasaMortGralAjustMx100mil</t>
  </si>
  <si>
    <t>vcom1997a2006TasaMortGralAjustTx100mil</t>
  </si>
  <si>
    <t>vcom1997a2006TasaAjustCirculatH</t>
  </si>
  <si>
    <t>vcom1997a2006TasaAjustCirculatM</t>
  </si>
  <si>
    <t>vcom1997a2006TasaAjustCirculatT</t>
  </si>
  <si>
    <t>vcom1997a2006TasaObsCirculatH</t>
  </si>
  <si>
    <t>vcom1997a2006TasaObsCirculatM</t>
  </si>
  <si>
    <t>vcom1997a2006TasaObsCirculatT</t>
  </si>
  <si>
    <t>vcom1997a2006TasaAjustTumorestH</t>
  </si>
  <si>
    <t>vcom1997a2006TasaAjustTumoresM</t>
  </si>
  <si>
    <t>vcom1997a2006TasaAjustTumoresT</t>
  </si>
  <si>
    <t>vcom1997a2006TasaObsTumorestH</t>
  </si>
  <si>
    <t>vcom1997a2006TasaObsTumoresM</t>
  </si>
  <si>
    <t>vcom1997a2006TasaObsTumoresT</t>
  </si>
  <si>
    <t>vcom1997a2006TasaAjustTraumatH</t>
  </si>
  <si>
    <t>vcom1997a2006TasaAjustTraumatM</t>
  </si>
  <si>
    <t>vcom1997a2006TasaAjustTraumatT</t>
  </si>
  <si>
    <t>vcom1997a2006TasaObsTraumatH</t>
  </si>
  <si>
    <t>vcom1997a2006TasaObsTraumatM</t>
  </si>
  <si>
    <t>vcom1997a2006TasaObsTraumatT</t>
  </si>
  <si>
    <t>vcom1997a2006AVPPT</t>
  </si>
  <si>
    <t>vcom1997a2006PorAVPPRegiónT</t>
  </si>
  <si>
    <t>vcom1997a2006PerdPromAVPPT</t>
  </si>
  <si>
    <t>vcom1997a2006TasaAVPPT</t>
  </si>
  <si>
    <t>vcom1997a2006AVPPH</t>
  </si>
  <si>
    <t>vcom1997a2006PorAVPPRegiónH</t>
  </si>
  <si>
    <t>vcom1997a2006PerdPromAVPPH</t>
  </si>
  <si>
    <t>vcom1997a2006TasaAVPPH</t>
  </si>
  <si>
    <t>vcom1997a2006AVPPM</t>
  </si>
  <si>
    <t>vcom1997a2006PorAVPPRegiónM</t>
  </si>
  <si>
    <t>vcom1997a2006PerdPromAVPPM</t>
  </si>
  <si>
    <t>vcom1997a2006TasaAVPPM</t>
  </si>
  <si>
    <t>vcom1997a2006EVnacerT</t>
  </si>
  <si>
    <t>vcom1997a2006EV20añosT</t>
  </si>
  <si>
    <t>vcom1997a2006EVnacerH</t>
  </si>
  <si>
    <t>vcom1997a2006EV20añosH</t>
  </si>
  <si>
    <t>vcom1997a2006EVnacerM</t>
  </si>
  <si>
    <t>vcom1997a2006EV20añosM</t>
  </si>
  <si>
    <t>vcom1997a2006EV20años0a8EstT</t>
  </si>
  <si>
    <t>vcom1997a2006EV20años9a12EstT</t>
  </si>
  <si>
    <t>vcom1997a2006EV20años13ymásEstT</t>
  </si>
  <si>
    <t>vcom1997a2006EV20años0a8EstH</t>
  </si>
  <si>
    <t>vcom1997a2006EV20años9a12EstH</t>
  </si>
  <si>
    <t>vcom1997a2006EV20años13ymásEstH</t>
  </si>
  <si>
    <t>vcom1997a2006EV20años0a8EstM</t>
  </si>
  <si>
    <t>vcom1997a2006EV20años9a12EstM</t>
  </si>
  <si>
    <t>vcom1997a2006EV20años13ymásEstM</t>
  </si>
  <si>
    <t>vcom1997a2006TasaAjustMortInfT</t>
  </si>
  <si>
    <t>vcom1997a2006TasaAjustMortInfH</t>
  </si>
  <si>
    <t>vcom1997a2006TasaAjustMortInfM</t>
  </si>
  <si>
    <t>vcom1997a2006MortInfAjust0a8T</t>
  </si>
  <si>
    <t>vcom1997a2006MortInfAjust9a12T</t>
  </si>
  <si>
    <t>vcom1997a2006MortInfAjust13ymásT</t>
  </si>
  <si>
    <t>vcom1997a2006MortInfAjust0a8H</t>
  </si>
  <si>
    <t>vcom1997a2006MortInfAjust9a12H</t>
  </si>
  <si>
    <t>vcom1997a2006MortInfAjust13ymásH</t>
  </si>
  <si>
    <t>vcom1997a2006MortInfAjust0a8M</t>
  </si>
  <si>
    <t>vcom1997a2006MortInfAjust9a12M</t>
  </si>
  <si>
    <t>vcom1997a2006MortInfAjust13ymásM</t>
  </si>
  <si>
    <t>vcom1997a2006TasaObsMortInfT</t>
  </si>
  <si>
    <t>vcom1997a2006TasaObsMortInfH</t>
  </si>
  <si>
    <t>vcom1997a2006TasaObsMortInfM</t>
  </si>
  <si>
    <t>vcom1997a2006MortInfObs0a8T</t>
  </si>
  <si>
    <t>vcom1997a2006MortInfObs9a12T</t>
  </si>
  <si>
    <t>vcom1997a2006MortInfObs13ymásT</t>
  </si>
  <si>
    <t>vcom1997a2006MortInfObs0a8H</t>
  </si>
  <si>
    <t>vcom1997a2006MortInfObs9a12H</t>
  </si>
  <si>
    <t>vcom1997a2006MortInfObs13ymásH</t>
  </si>
  <si>
    <t>vcom1997a2006MortInfObs0a8M</t>
  </si>
  <si>
    <t>vcom1997a2006MortInfObs9a12M</t>
  </si>
  <si>
    <t>vcom1997a2006MortInfObs13ymásM</t>
  </si>
  <si>
    <t>VARIABLE</t>
  </si>
  <si>
    <t>NOMBRE</t>
  </si>
  <si>
    <t>DETALLE</t>
  </si>
  <si>
    <t>FUENTE</t>
  </si>
  <si>
    <t>AÑO DATO</t>
  </si>
  <si>
    <t>nomComunas</t>
  </si>
  <si>
    <t>Código comunas.</t>
  </si>
  <si>
    <t>Formato texto.</t>
  </si>
  <si>
    <t>INE</t>
  </si>
  <si>
    <t>Formato numérico.</t>
  </si>
  <si>
    <t>Número de la comuna al interior de la región.</t>
  </si>
  <si>
    <t>N/C</t>
  </si>
  <si>
    <t>Nombre de la comuna.</t>
  </si>
  <si>
    <t>Nombre de la provincia a la que pertenece la comuna.</t>
  </si>
  <si>
    <t>En kms2.</t>
  </si>
  <si>
    <t>Instituto Geográfico Militar (IGM).</t>
  </si>
  <si>
    <t>Superficie.</t>
  </si>
  <si>
    <t>Población total 2009.</t>
  </si>
  <si>
    <t>Proyección en número de habitantes.</t>
  </si>
  <si>
    <t>INE. Proyecciones de pablación. www.ine.cl</t>
  </si>
  <si>
    <t>Densidad poblacional 2009.</t>
  </si>
  <si>
    <t>Habitantes por km2.</t>
  </si>
  <si>
    <t>Cálculo en base a datos IGM e INE.</t>
  </si>
  <si>
    <t>Porcentaje de la población nacional 2009.</t>
  </si>
  <si>
    <t>Cálculo en base a datos INE.</t>
  </si>
  <si>
    <t xml:space="preserve">Porcentaje que representa la región o la comuna de la población total del país. </t>
  </si>
  <si>
    <t>Porcentaje de la población regional 2009.</t>
  </si>
  <si>
    <t xml:space="preserve">Porcentaje que representa la comuna de la población total de la región. </t>
  </si>
  <si>
    <t>Población hombres 2009.</t>
  </si>
  <si>
    <t>En número de habitantes.</t>
  </si>
  <si>
    <t>Porcentaje de hombres 2009.</t>
  </si>
  <si>
    <t>En porcentaje.</t>
  </si>
  <si>
    <t>Población mujeres 2009.</t>
  </si>
  <si>
    <t>Porcentaje de mujeres 2009.</t>
  </si>
  <si>
    <t>Índice de masculinidad 2009.</t>
  </si>
  <si>
    <t>Nº de hombres por cada 100 mujeres.</t>
  </si>
  <si>
    <t>Población de 0 a 14 años 2009.</t>
  </si>
  <si>
    <t>Porcentaje de población de 0 a 14 años 2009.</t>
  </si>
  <si>
    <t>Población de 15 a 64 años 2009.</t>
  </si>
  <si>
    <t>Porcentaje de población de 15 a 64 años 2009.</t>
  </si>
  <si>
    <t>Población de 65 y más años 2009.</t>
  </si>
  <si>
    <t>Porcentaje de población de 65 y más años 2009.</t>
  </si>
  <si>
    <t>Índice de dependencia demográfica 2009.</t>
  </si>
  <si>
    <t>Nº de menores de 15 y mayores de 64 por cada 100 personas de 15 a 64 años.</t>
  </si>
  <si>
    <t>Índice de vejez o renovación 2009.</t>
  </si>
  <si>
    <t>Nº de mayores de 64 por cada 100 menores de 15 años.</t>
  </si>
  <si>
    <t>Población total 2020.</t>
  </si>
  <si>
    <t>Porcentaje de la población nacional 2020.</t>
  </si>
  <si>
    <t>Porcentaje de la población regional 2020.</t>
  </si>
  <si>
    <t>Porcentaje de población rural 2006.</t>
  </si>
  <si>
    <t>Porcentaje de población étnica CASEN 2006.</t>
  </si>
  <si>
    <t>Ministerio de Planificación Nacional (MIDEPLAN). Encuesta CASEN 2006.</t>
  </si>
  <si>
    <t>Disponibilidad presupuestaria municipal por habitante 2008.</t>
  </si>
  <si>
    <t>En pesos por habitante.</t>
  </si>
  <si>
    <t>BEP Municipal. En www.sinim.cl</t>
  </si>
  <si>
    <t>Dependencia del Fondo Común Municipal sobre los ingresos propios 2008.</t>
  </si>
  <si>
    <t>En porcentaje. Mide la dependencia de los Ingresos Propios sobre el Fondo Común Municipal.</t>
  </si>
  <si>
    <t>Aporte municipal al sector salud respecto al ingreso total percibido municipal 2008.</t>
  </si>
  <si>
    <t xml:space="preserve">En porcentaje. </t>
  </si>
  <si>
    <t>Gasto anual del área salud por habitante inscrito validado 2008.</t>
  </si>
  <si>
    <t>Puntaje Índice de Desarrollo Humano (IDH) total 2003.</t>
  </si>
  <si>
    <t>En puntaje donde 0 es la peor situación y 1 la mejor.</t>
  </si>
  <si>
    <t>PNUD - MIDEPLAN. Las Trayectorias del Desarrollo Humano en las Comunas de Chile (1994-2003). http://www.desarrollohumano.cl/otraspub/pub12/IDHC%20con%20portada.pdf</t>
  </si>
  <si>
    <t>Puntaje Índice de Inequidad Territorial de Género (IDG) 2009.</t>
  </si>
  <si>
    <t>MIDEPLAN - SERNAM - ACHM. Índice de Inequidad Territorial de Género. 2009.</t>
  </si>
  <si>
    <t>Puntaje Índice de Vulnerabilidad total 2009.</t>
  </si>
  <si>
    <t>Elaboración propia según datos CASEN 2006 y metodología adaptada del IDH 2003. 2009.</t>
  </si>
  <si>
    <t>Puntaje IV dimensión educación 2009.</t>
  </si>
  <si>
    <t>Puntaje IV dimensión ingresos 2009.</t>
  </si>
  <si>
    <t>Puntaje IV dimensión ocupación 2009.</t>
  </si>
  <si>
    <t>Puntaje IV dimensión vivienda 2009.</t>
  </si>
  <si>
    <t>Posición de la comuna en el IV respecto al país.</t>
  </si>
  <si>
    <t>Posición.</t>
  </si>
  <si>
    <t>Posición de la comuna en el IV respecto a la región.</t>
  </si>
  <si>
    <t>SUBDERE.</t>
  </si>
  <si>
    <t>En puntaje donde 0 es ningún aislamiento y 1 es total aislamiento.</t>
  </si>
  <si>
    <t>Promedio de ingreso autónomo total 2006.</t>
  </si>
  <si>
    <t>En pesos.</t>
  </si>
  <si>
    <t>Promedio de ingreso monetario total 2006.</t>
  </si>
  <si>
    <t>Promedio de ingreso monetario per cápita 2006.</t>
  </si>
  <si>
    <t>Donde 0 se corresponde con la perfecta igualdad y 1 se corresponde con la completa desigualdad.</t>
  </si>
  <si>
    <t>Coeficiente de Gini según el promedio de ingreso autónomo 2003.</t>
  </si>
  <si>
    <t>Ministerio de Planificación Nacional (MIDEPLAN). Encuesta CASEN 2003.</t>
  </si>
  <si>
    <t>Porcentaje de hogares con jefatura de mujeres 2006.</t>
  </si>
  <si>
    <t>Porcentaje de indigencia 2006.</t>
  </si>
  <si>
    <t>Porcentaje de pobreza no indigente 2006.</t>
  </si>
  <si>
    <t>Porcentaje de población no pobre 2006.</t>
  </si>
  <si>
    <t>Porcentaje de pobreza total 2006.</t>
  </si>
  <si>
    <t>Tasa por 100.</t>
  </si>
  <si>
    <t>Tasa total de participación laboral 2006.</t>
  </si>
  <si>
    <t>Tasa de desocupación 2006.</t>
  </si>
  <si>
    <t>Tasa de cesantía 2006.</t>
  </si>
  <si>
    <t>Población económicamente inserta en el sector económico primario.</t>
  </si>
  <si>
    <t>INE. En www.sinim.cl</t>
  </si>
  <si>
    <t>Población económicamente inserta en el sector económico secundario.</t>
  </si>
  <si>
    <t>Población económicamente inserta en el sector económico terciario.</t>
  </si>
  <si>
    <t>Porcentaje de asalariados sin contrato firmado CASEN 2006.</t>
  </si>
  <si>
    <t>MIDEPLAN. Encuesta CASEN. 2006.</t>
  </si>
  <si>
    <t>Porcentaje personas de 15 a 64 con condición de actividad activa que no cotiza 2006.</t>
  </si>
  <si>
    <t>Porcentaje de alfabetismo total 2006.</t>
  </si>
  <si>
    <t>Porcentaje de mayores de 14  años que sabe leer y escribir.</t>
  </si>
  <si>
    <t>Porcentaje de alfabetismo población de 25 y más años 2006.</t>
  </si>
  <si>
    <t>Porcentaje de adultos de 25 años y más que sabe leer y escribir.</t>
  </si>
  <si>
    <t>Promedio de años de escolaridad total 2006.</t>
  </si>
  <si>
    <t>En años de escolaridad.</t>
  </si>
  <si>
    <t>Promedio de años de escolaridad de las personas de 25 años y más 2006.</t>
  </si>
  <si>
    <t>Porcentaje de cobertura educacional total en población de 4 a 25 años 2006.</t>
  </si>
  <si>
    <t>Porcentaje de hogares totales con indicador de saneamiento deficitario 2006.</t>
  </si>
  <si>
    <t>En porcentaje. Según indicador de saneamiento elaborado por MIDEPLAN, solo hogares deficitarios.</t>
  </si>
  <si>
    <t>Porcentaje de hogares totales con indicador de materialidad irrecuperable 2006.</t>
  </si>
  <si>
    <t>En porcentaje. Según indicador de materialidad de la vivienda elaborado por MIDEPLAN, solo viviendas irrecuperables.</t>
  </si>
  <si>
    <t>Porcentaje de hogares totales con indicador de hacinamiento crítico 2006.</t>
  </si>
  <si>
    <t>En porcentaje. Según indicador de hacinamiento de la vivienda elaborado por MIDEPLAN, solo hogares con hacinamiento crítico.</t>
  </si>
  <si>
    <t>Porcentaje de hogares totales que tiene refrigerador 2006.</t>
  </si>
  <si>
    <t>En porcentaje. Solo hogares que tienen.</t>
  </si>
  <si>
    <t>Porcentaje de hogares totales que tiene calefont 2006.</t>
  </si>
  <si>
    <t>Porcentaje de hogares totales que tiene computador 2006.</t>
  </si>
  <si>
    <t>Metros cuadrados de áreas verdes con mantenimiento por babitante.</t>
  </si>
  <si>
    <t>En metros cuadrados por habitante.</t>
  </si>
  <si>
    <t>Tasa de denuncias por delitos de violencia intrafamiliar 2008.</t>
  </si>
  <si>
    <t>Tasa por 100.000 habitantes.</t>
  </si>
  <si>
    <t>Ministerio del Interior. http://www.seguridadpublica.gov.cl/filesapp/Tasas_VIF_ANUAL_2001_2010w.xls</t>
  </si>
  <si>
    <t>Tasa de denuncias por delitos de mayor connotación social 2008.</t>
  </si>
  <si>
    <t>Porcentaje de embarazadas en control menores de 15 años, 2008.</t>
  </si>
  <si>
    <t>En porcentaje. Solo población en control en el sistema público de salud.</t>
  </si>
  <si>
    <t>MINSAL. DEIS. REM.</t>
  </si>
  <si>
    <t>Porcentaje de embarazadas en control de 15 a 19 años, 2008.</t>
  </si>
  <si>
    <t>Porcentaje de niños menores de 6 años en control con malnutrición por déficit (-1 desviación estándar peso/talla), 2008.</t>
  </si>
  <si>
    <t>Porcentaje de niños menores de 6 años en control con malnutrición por déficit (-2 desviación estándar peso/talla), 2008.</t>
  </si>
  <si>
    <t>Porcentaje de niños menores de 6 años en control con malnutrición por exceso (+1 desviación estándar peso/talla), 2008.</t>
  </si>
  <si>
    <t>Porcentaje de niños menores de 6 años en control con malnutrición por exceso (+2 desviación estándar peso/talla), 2008.</t>
  </si>
  <si>
    <t>Tipo de administración de salud comunal.</t>
  </si>
  <si>
    <t>En tipo de administración.</t>
  </si>
  <si>
    <t>En kilómetros.</t>
  </si>
  <si>
    <t>Población total beneficiaria de FONASA 2009.</t>
  </si>
  <si>
    <t>En cantidad de personas.</t>
  </si>
  <si>
    <t>FONASA.</t>
  </si>
  <si>
    <t>Porcentaje de la población total que es beneficiaria de FONASA 2009.</t>
  </si>
  <si>
    <t>En porcentaje sobre la población regional.</t>
  </si>
  <si>
    <t>Población beneficiaria de FONASA con letra A 2009.</t>
  </si>
  <si>
    <t>Porcentaje de la población total que es beneficiaria de FONASA con letra A 2009.</t>
  </si>
  <si>
    <t>Población per cápita inscrita en la atención primaria de salud (APS) 2009.</t>
  </si>
  <si>
    <t>MINSAL. APS.</t>
  </si>
  <si>
    <t>Porcentaje de la población total que corresponde a población per cápita inscrita en APS 2009.</t>
  </si>
  <si>
    <t>Porcentaje de población que tiene previsión de salud del sistema público 2006.</t>
  </si>
  <si>
    <t>MIDEPLAN. Encuesta CASEN 2006.</t>
  </si>
  <si>
    <t>Porcentaje de población que tiene ISAPRE 2006.</t>
  </si>
  <si>
    <t>Porcentaje de población que no tiene previsión de salud (particulares) 2006.</t>
  </si>
  <si>
    <t>Porcentaje total de personas que declara haber tenido un problema de salud, enfermedad o accidente en el último mes, 2006.</t>
  </si>
  <si>
    <t>Porcentaje total de personas que declara haber tenido un problema de salud, enfermedad o accidente en el último mes y que no recibió atención, 2006.</t>
  </si>
  <si>
    <t>En porcentaje sobre la población que declara haber tenido un problema de salud, enfermedad o accidente en el último mes. La no atención considera a quienes no consultaron, perdieron la hora o no obtuvieron hora.</t>
  </si>
  <si>
    <t>Porcentaje de mujeres de 15 a 64 años que afirma haberse realizado el PAP en los últimos 3 años, 2006.</t>
  </si>
  <si>
    <t>Porcentaje de mujeres de 25 a 64 años que afirma haberse realizado el PAP en los últimos 3 años, 2006.</t>
  </si>
  <si>
    <t>Porcentaje de menores de 6 años en control en el sistema público de salud 2008.</t>
  </si>
  <si>
    <t>En porcentaje sobre la población regional de esa edad.</t>
  </si>
  <si>
    <t>Porcentaje de personas de 65 y más  años en control en el sistema público de salud 2008.</t>
  </si>
  <si>
    <t>Porcentaje de personas de 15 y más años que precibe su salud como muy buena o buena.</t>
  </si>
  <si>
    <t>En porcentaje respecto a población de 15 años y más. Respuestas muy buena y buena.</t>
  </si>
  <si>
    <t>MIDEPLAN. Encuesta CASEN 2003.</t>
  </si>
  <si>
    <t>Porcentaje de personas de 15 y más años que precibe su salud como muy mala o mala.</t>
  </si>
  <si>
    <t>En porcentaje respecto a población de 15 años y más. Respuestas muy mala y mala.</t>
  </si>
  <si>
    <t>Tasa acumulada de notificaciones por VIH desde 1984 a 2008.</t>
  </si>
  <si>
    <t>En tasa por 100.000 habitantes.</t>
  </si>
  <si>
    <t>MINSAl. Departamento de Epidemiología.</t>
  </si>
  <si>
    <t>1984 - 2008</t>
  </si>
  <si>
    <t>Tasa acumulada de notificaciones por SIDA desde 1984 a 2008.</t>
  </si>
  <si>
    <t>Tasa acumulada de notificaciones por VIH y SIDA desde 1984 a 2008.</t>
  </si>
  <si>
    <t>MINSAL. DEIS. Estadísticas vitales.</t>
  </si>
  <si>
    <t>1997 - 2006</t>
  </si>
  <si>
    <t>Tasa observada de mortalidad general total por 100.000 habitantes.</t>
  </si>
  <si>
    <t>vcom1997a2006TasaMortGralAjusH</t>
  </si>
  <si>
    <t>vcom1997a2006TasaMortGralAjustM</t>
  </si>
  <si>
    <t>vcom1997a2006TasaMortGralAjustT</t>
  </si>
  <si>
    <t>Tasa observada de mortalidad general en hombres por 100.000 habitantes.</t>
  </si>
  <si>
    <t>Tasa observada de mortalidad general en mujeresl por 100.000 habitantes.</t>
  </si>
  <si>
    <t>Tasa ajustada de mortalidad general en hombres por 100.000 habitantes.</t>
  </si>
  <si>
    <t>Tasa ajustada de mortalidad general en mujeresl por 100.000 habitantes.</t>
  </si>
  <si>
    <t>Tasa ajustada de mortalidad general total por 100.000 habitantes.</t>
  </si>
  <si>
    <t>Tasa ajustada de mortalidad por enfermedades del sistema circulatorio en hombres por 100.000 habitantes.</t>
  </si>
  <si>
    <t>Tasa ajustada de mortalidad por enfermedades del sistema circulatorio en mujeresl por 100.000 habitantes.</t>
  </si>
  <si>
    <t>Tasa ajustada de mortalidad por enfermedades del sistema circulatorio total por 100.000 habitantes.</t>
  </si>
  <si>
    <t>Tasa observada de mortalidad por enfermedades del sistema circulatorio en hombres por 100.000 habitantes.</t>
  </si>
  <si>
    <t>Tasa observada de mortalidad por enfermedades del sistema circulatorio total por 100.000 habitantes.</t>
  </si>
  <si>
    <t>Tasa ajustada de mortalidad por tumores en hombres por 100.000 habitantes.</t>
  </si>
  <si>
    <t>Tasa ajustada de mortalidad por tumores en mujeresl por 100.000 habitantes.</t>
  </si>
  <si>
    <t>Tasa ajustada de mortalidad por tumores total por 100.000 habitantes.</t>
  </si>
  <si>
    <t>Tasa observada de mortalidad por tumores en hombres por 100.000 habitantes.</t>
  </si>
  <si>
    <t>Tasa observada de mortalidad por tumores total por 100.000 habitantes.</t>
  </si>
  <si>
    <t>Tasa ajustada de mortalidad por traumatismos y envenenamiento en hombres por 100.000 habitantes.</t>
  </si>
  <si>
    <t>Tasa ajustada de mortalidad por traumatismos y envenenamiento total por 100.000 habitantes.</t>
  </si>
  <si>
    <t>Tasa observada de mortalidad por traumatismos y envenenamiento en hombres por 100.000 habitantes.</t>
  </si>
  <si>
    <t>Tasa observada de mortalidad por traumatismos y envenenamiento en mujeresl por 100.000 habitantes.</t>
  </si>
  <si>
    <t>Tasa observada de mortalidad por traumatismos y envenenamiento total por 100.000 habitantes.</t>
  </si>
  <si>
    <t>Tasa ajustada de mortalidad por traumatismos y envenenamiento en mujeres por 100.000 habitantes.</t>
  </si>
  <si>
    <t>Tasa observada de mortalidad por enfermedades del sistema circulatorio en mujeres por 100.000 habitantes.</t>
  </si>
  <si>
    <t>Tasa observada de mortalidad por tumores en mujeres por 100.000 habitantes.</t>
  </si>
  <si>
    <t>En número de años por cada 1.000 hombres.</t>
  </si>
  <si>
    <t xml:space="preserve">Elaboración propia según datos DEIS - INE/CELADE.  </t>
  </si>
  <si>
    <t>Tasa de años de vida potencialmente perdidos antes de alcanzar los 80 años de edad por cada 1.000 hombres 1997 - 2006.</t>
  </si>
  <si>
    <t>Distribución porcentual de la suma de los AVPP de hombres con respecto a la región 1997 - 2006.</t>
  </si>
  <si>
    <t>En porcentaje sore la suma de AVPP de hombres de la región.</t>
  </si>
  <si>
    <t>En cantidad de AVPP de hombres.</t>
  </si>
  <si>
    <t>Suma de los AVPP de los hombres que en el decenio 1997 - 2006 fallecieron antes de alcanzar los 80 años de edad.</t>
  </si>
  <si>
    <t>En promedio de AVPP de hombres.</t>
  </si>
  <si>
    <t>Pérdida promedio de AVPP por cada defunción de un hombre ocurrida en el decenio 1997 - 2006.</t>
  </si>
  <si>
    <t>Suma de los AVPP de las mujeres que en el decenio 1997 - 2006 fallecieron antes de alcanzar los 80 años de edad.</t>
  </si>
  <si>
    <t>Distribución porcentual de la suma de los AVPP de mujeres con respecto a la región 1997 - 2006.</t>
  </si>
  <si>
    <t>Pérdida promedio de AVPP por cada defunción de una mujer ocurrida en el decenio 1997 - 2006.</t>
  </si>
  <si>
    <t>Tasa de años de vida potencialmente perdidos antes de alcanzar los 80 años de edad por cada 1.000 mujeres 1997 - 2006.</t>
  </si>
  <si>
    <t>En cantidad de AVPP de mujeres.</t>
  </si>
  <si>
    <t>En porcentaje sore la suma de AVPP de mujeres de la región.</t>
  </si>
  <si>
    <t>En promedio de AVPP de mujeres.</t>
  </si>
  <si>
    <t>En número de años por cada 1.000 mujeres</t>
  </si>
  <si>
    <t>Suma de los AVPP de las personas que en el decenio 1997 - 2006 fallecieron antes de alcanzar los 80 años de edad.</t>
  </si>
  <si>
    <t>Distribución porcentual de la suma de los AVPP con respecto a la región 1997 - 2006.</t>
  </si>
  <si>
    <t>Pérdida promedio de AVPP por cada defunción de una persona ocurrida en el decenio 1997 - 2006.</t>
  </si>
  <si>
    <t>Tasa de años de vida potencialmente perdidos antes de alcanzar los 80 años de edad por cada 1.000 personas 1997 - 2006.</t>
  </si>
  <si>
    <t>En cantidad de AVPP.</t>
  </si>
  <si>
    <t>En porcentaje sore la suma de AVPP de la región.</t>
  </si>
  <si>
    <t>En promedio de AVPP.</t>
  </si>
  <si>
    <t>En número de años por cada 1.000 personas.</t>
  </si>
  <si>
    <t>En años de vida.</t>
  </si>
  <si>
    <t>Esperanza de vida al nacer total 1997 - 2006.</t>
  </si>
  <si>
    <t>Esperanza de vida a los 20 años total 1997 - 2006.</t>
  </si>
  <si>
    <t>Esperanza de vida al nacer de hombres 1997 - 2006.</t>
  </si>
  <si>
    <t>Esperanza de vida a los 20 años de hombres 1997 - 2006.</t>
  </si>
  <si>
    <t>Esperanza de vida al nacer de mujeres 1997 - 2006.</t>
  </si>
  <si>
    <t>Esperanza de vida a los 20 años de mujeres 1997 - 2006.</t>
  </si>
  <si>
    <t>Esperanza de vida a los 20 años de personas con 0 a 8 años de estudio trienio 1997 - 2006.</t>
  </si>
  <si>
    <t>Esperanza de vida a los 20 años de personas con 9 a 12 años de estudio trienio 1997 - 2006.</t>
  </si>
  <si>
    <t>Esperanza de vida a los 20 años de personas con 13 o más años de estudio trienio 1997 - 2006.</t>
  </si>
  <si>
    <t>Esperanza de vida a los 20 años de hombres con 0 a 8 años de estudio trienio 1997 - 2006.</t>
  </si>
  <si>
    <t>Esperanza de vida a los 20 años de hombres con 9 a 12 años de estudio trienio 1997 - 2006.</t>
  </si>
  <si>
    <t>Esperanza de vida a los 20 años de hombres con 13 o más años de estudio trienio 1997 - 2006.</t>
  </si>
  <si>
    <t>Esperanza de vida a los 20 años de mujeres con 0 a 8 años de estudio trienio 1997 - 2006.</t>
  </si>
  <si>
    <t>Esperanza de vida a los 20 años de mujeres con 9 a 12 años de estudio trienio 1997 - 2006.</t>
  </si>
  <si>
    <t>Esperanza de vida a los 20 años de mujeres con 13 o más años de estudio trienio 1997 - 2006.</t>
  </si>
  <si>
    <t>Tasa ajustada de mortalidad infantil por 1.000 nacidos vivos decenio 1997 - 2006.</t>
  </si>
  <si>
    <t>Tasa por 1.000 nacidos vivos.</t>
  </si>
  <si>
    <t>Tasa ajustada de mortalidad infantil de hombres por 1.000 nacidos vivos decenio 1997 - 2006.</t>
  </si>
  <si>
    <t>Tasa ajustada de mortalidad infantil de mujeres por 1.000 nacidos vivos decenio 1997 - 2006.</t>
  </si>
  <si>
    <t>Tasa ajustada de mortalidad infantil por 1.000 nacidos vivos de madres con 0 a 8 años de estudio decenio 1997 - 2006.</t>
  </si>
  <si>
    <t>Tasa ajustada de mortalidad infantil por 1.000 nacidos vivos de madres con 9 a 12 años de estudio decenio 1997 - 2006.</t>
  </si>
  <si>
    <t>Tasa ajustada de mortalidad infantil por 1.000 nacidos vivos de madres con 13 y más años de estudio decenio 1996 - 2006.</t>
  </si>
  <si>
    <t>Tasa ajustada de mortalidad infantil de hombres por 1.000 nacidos vivos de madres con 0 a 8 años de estudio decenio 1997 - 2006.</t>
  </si>
  <si>
    <t>Tasa ajustada de mortalidad infantil de hombres por 1.000 nacidos vivos de madres con 9 a 12 años de estudio decenio 1997 - 2006.</t>
  </si>
  <si>
    <t>Tasa ajustada de mortalidad infantil de hombres por 1.000 nacidos vivos de madres con 13 y más años de estudio decenio 1996 - 2006.</t>
  </si>
  <si>
    <t>Tasa ajustada de mortalidad infantil de mujeres por 1.000 nacidos vivos de madres con 0 a 8 años de estudio decenio 1997 - 2006.</t>
  </si>
  <si>
    <t>Tasa ajustada de mortalidad infantil de mujeres por 1.000 nacidos vivos de madres con 9 a 12 años de estudio decenio 1997 - 2006.</t>
  </si>
  <si>
    <t>Tasa ajustada de mortalidad infantil de mujeres por 1.000 nacidos vivos de madres con 13 y más años de estudio decenio 1996 - 2006.</t>
  </si>
  <si>
    <t>Tasa observada de mortalidad infantil por 1.000 nacidos vivos decenio 1997 - 2006.</t>
  </si>
  <si>
    <t>Tasa observada de mortalidad infantil de hombres por 1.000 nacidos vivos decenio 1997 - 2006.</t>
  </si>
  <si>
    <t>Tasa observada de mortalidad infantil de mujeres por 1.000 nacidos vivos decenio 1997 - 2006.</t>
  </si>
  <si>
    <t>Tasa observada de mortalidad infantil de hombres por 1.000 nacidos vivos de madres con 0 a 8 años de estudio decenio 1997 - 2006.</t>
  </si>
  <si>
    <t>Tasa observada de mortalidad infantil de hombres por 1.000 nacidos vivos de madres con 9 a 12 años de estudio decenio 1997 - 2006.</t>
  </si>
  <si>
    <t>Tasa observada de mortalidad infantil de hombres por 1.000 nacidos vivos de madres con 13 y más años de estudio decenio 1996 - 2006.</t>
  </si>
  <si>
    <t>Tasa observada de mortalidad infantil de mujeres por 1.000 nacidos vivos de madres con 0 a 8 años de estudio decenio 1997 - 2006.</t>
  </si>
  <si>
    <t>Tasa observada de mortalidad infantil de mujeres por 1.000 nacidos vivos de madres con 9 a 12 años de estudio decenio 1997 - 2006.</t>
  </si>
  <si>
    <t>Tasa observada de mortalidad infantil de mujeres por 1.000 nacidos vivos de madres con 13 y más años de estudio decenio 1996 - 2006.</t>
  </si>
  <si>
    <t>Tasa observada de mortalidad infantil por 1.000 nacidos vivos de madres con 0 a 8 años de estudio decenio 1997 - 2006.</t>
  </si>
  <si>
    <t>Tasa observada de mortalidad infantil por 1.000 nacidos vivos de madres con 9 a 12 años de estudio decenio 1997 - 2006.</t>
  </si>
  <si>
    <t>Tasa observada de mortalidad infantil por 1.000 nacidos vivos de madres con 13 y más años de estudio decenio 1996 - 2006.</t>
  </si>
  <si>
    <t>NOTAS</t>
  </si>
  <si>
    <t>Para todas las regiones: Considerar la cantidad de habitantes al interpretar los datos de daño en salud.</t>
  </si>
  <si>
    <t>Puntaje Índice de Territorios Aislados.</t>
  </si>
  <si>
    <t>Distancia (km) desde la capital comunal al Hospital de Referencia, Base o Emergencia.</t>
  </si>
  <si>
    <t>Porcentaje de población activa ocupada.</t>
  </si>
  <si>
    <t>vcom1997a2006DefMenos50</t>
  </si>
  <si>
    <t>Cantidad de defunciones.</t>
  </si>
  <si>
    <t>Elaboración propia según datos MINSAL. DEIS. Estadísticas vitales.</t>
  </si>
  <si>
    <t>vcom1997a2006TotDef</t>
  </si>
  <si>
    <t>Total de defunciones decenio 1996 - 2006.</t>
  </si>
  <si>
    <t>vcom1997a2006Swaroop</t>
  </si>
  <si>
    <t>Índice de Swarop decenio 1997 - 2006.</t>
  </si>
  <si>
    <t>Defunciones en mayores de 50 años decenio 1996 - 2006.</t>
  </si>
  <si>
    <t>vcom1997a2006DefMás50</t>
  </si>
  <si>
    <t>vcomIES1997a2006</t>
  </si>
  <si>
    <t>Índice de equidad en salud 1997 - 2006.</t>
  </si>
  <si>
    <t>Elaboración propia según datos MINSAL. DEIS. Estadísticas vitales y metodología adaptada del IDH 2003. 2010.</t>
  </si>
  <si>
    <t>vcomCuadranteEVeIES</t>
  </si>
  <si>
    <t>Cuadrante de posición de la comuna según grafico de esperanza de vida al nacer e índice de equidad en salud 1997 - 2006.</t>
  </si>
  <si>
    <t>En número donde1 es la mejor situación y 4 la peor.</t>
  </si>
  <si>
    <t>Encuesta SINIM. 2008. En www.sinim.cl.</t>
  </si>
  <si>
    <t>Porcentaje de las defunciones totales que corresponden a mayores de 50 años.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</si>
</sst>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"/>
    <numFmt numFmtId="183" formatCode="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"/>
    <numFmt numFmtId="189" formatCode="#,##0.00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182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 horizontal="right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1" fontId="3" fillId="33" borderId="0" xfId="0" applyNumberFormat="1" applyFont="1" applyFill="1" applyBorder="1" applyAlignment="1">
      <alignment horizontal="right" vertical="top" wrapText="1"/>
    </xf>
    <xf numFmtId="181" fontId="3" fillId="33" borderId="0" xfId="0" applyNumberFormat="1" applyFont="1" applyFill="1" applyBorder="1" applyAlignment="1">
      <alignment horizontal="right" wrapText="1"/>
    </xf>
    <xf numFmtId="9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83" fontId="2" fillId="0" borderId="0" xfId="0" applyNumberFormat="1" applyFont="1" applyAlignment="1">
      <alignment/>
    </xf>
    <xf numFmtId="181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181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/>
    </xf>
    <xf numFmtId="18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81" fontId="1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18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1" fontId="1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18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181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C160">
      <selection activeCell="D185" sqref="D185"/>
    </sheetView>
  </sheetViews>
  <sheetFormatPr defaultColWidth="11.421875" defaultRowHeight="12.75"/>
  <cols>
    <col min="1" max="1" width="40.28125" style="0" bestFit="1" customWidth="1"/>
    <col min="2" max="2" width="107.28125" style="0" bestFit="1" customWidth="1"/>
    <col min="3" max="3" width="72.7109375" style="0" customWidth="1"/>
    <col min="4" max="4" width="51.57421875" style="0" bestFit="1" customWidth="1"/>
  </cols>
  <sheetData>
    <row r="1" spans="1:5" ht="12.75">
      <c r="A1" s="62" t="s">
        <v>241</v>
      </c>
      <c r="B1" s="62" t="s">
        <v>242</v>
      </c>
      <c r="C1" s="62" t="s">
        <v>243</v>
      </c>
      <c r="D1" s="62" t="s">
        <v>244</v>
      </c>
      <c r="E1" s="62" t="s">
        <v>245</v>
      </c>
    </row>
    <row r="2" spans="1:5" ht="12.75">
      <c r="A2" s="68" t="s">
        <v>164</v>
      </c>
      <c r="B2" s="63" t="s">
        <v>247</v>
      </c>
      <c r="C2" s="63" t="s">
        <v>248</v>
      </c>
      <c r="D2" s="63" t="s">
        <v>249</v>
      </c>
      <c r="E2" s="63">
        <v>2009</v>
      </c>
    </row>
    <row r="3" spans="1:5" ht="12.75">
      <c r="A3" s="67" t="s">
        <v>132</v>
      </c>
      <c r="B3" s="63" t="s">
        <v>247</v>
      </c>
      <c r="C3" s="63" t="s">
        <v>250</v>
      </c>
      <c r="D3" s="63" t="s">
        <v>249</v>
      </c>
      <c r="E3" s="63">
        <v>2009</v>
      </c>
    </row>
    <row r="4" spans="1:5" ht="12.75">
      <c r="A4" s="67" t="s">
        <v>165</v>
      </c>
      <c r="B4" s="63" t="s">
        <v>251</v>
      </c>
      <c r="C4" s="63" t="s">
        <v>252</v>
      </c>
      <c r="D4" s="63" t="s">
        <v>252</v>
      </c>
      <c r="E4" s="63" t="s">
        <v>252</v>
      </c>
    </row>
    <row r="5" spans="1:5" ht="12.75">
      <c r="A5" s="67" t="s">
        <v>246</v>
      </c>
      <c r="B5" s="63" t="s">
        <v>253</v>
      </c>
      <c r="C5" s="63" t="s">
        <v>252</v>
      </c>
      <c r="D5" s="63" t="s">
        <v>252</v>
      </c>
      <c r="E5" s="63" t="s">
        <v>252</v>
      </c>
    </row>
    <row r="6" spans="1:5" ht="12.75">
      <c r="A6" s="67" t="s">
        <v>0</v>
      </c>
      <c r="B6" s="63" t="s">
        <v>254</v>
      </c>
      <c r="C6" s="63" t="s">
        <v>252</v>
      </c>
      <c r="D6" s="63" t="s">
        <v>252</v>
      </c>
      <c r="E6" s="63" t="s">
        <v>252</v>
      </c>
    </row>
    <row r="7" spans="1:5" ht="12.75">
      <c r="A7" s="69" t="s">
        <v>1</v>
      </c>
      <c r="B7" s="64" t="s">
        <v>257</v>
      </c>
      <c r="C7" s="64" t="s">
        <v>255</v>
      </c>
      <c r="D7" s="64" t="s">
        <v>256</v>
      </c>
      <c r="E7" s="64">
        <v>2008</v>
      </c>
    </row>
    <row r="8" spans="1:5" ht="12.75">
      <c r="A8" s="70" t="s">
        <v>2</v>
      </c>
      <c r="B8" s="64" t="s">
        <v>258</v>
      </c>
      <c r="C8" s="64" t="s">
        <v>259</v>
      </c>
      <c r="D8" s="64" t="s">
        <v>260</v>
      </c>
      <c r="E8" s="64">
        <v>2009</v>
      </c>
    </row>
    <row r="9" spans="1:5" ht="12.75">
      <c r="A9" s="69" t="s">
        <v>3</v>
      </c>
      <c r="B9" s="63" t="s">
        <v>261</v>
      </c>
      <c r="C9" s="64" t="s">
        <v>262</v>
      </c>
      <c r="D9" s="64" t="s">
        <v>263</v>
      </c>
      <c r="E9" s="64">
        <v>2009</v>
      </c>
    </row>
    <row r="10" spans="1:5" ht="12.75">
      <c r="A10" s="71" t="s">
        <v>4</v>
      </c>
      <c r="B10" s="63" t="s">
        <v>264</v>
      </c>
      <c r="C10" s="63" t="s">
        <v>266</v>
      </c>
      <c r="D10" s="64" t="s">
        <v>265</v>
      </c>
      <c r="E10" s="64">
        <v>2009</v>
      </c>
    </row>
    <row r="11" spans="1:5" ht="12.75">
      <c r="A11" s="72" t="s">
        <v>69</v>
      </c>
      <c r="B11" s="63" t="s">
        <v>267</v>
      </c>
      <c r="C11" s="63" t="s">
        <v>268</v>
      </c>
      <c r="D11" s="64" t="s">
        <v>265</v>
      </c>
      <c r="E11" s="64">
        <v>2009</v>
      </c>
    </row>
    <row r="12" spans="1:5" ht="12.75">
      <c r="A12" s="70" t="s">
        <v>5</v>
      </c>
      <c r="B12" s="63" t="s">
        <v>269</v>
      </c>
      <c r="C12" s="64" t="s">
        <v>270</v>
      </c>
      <c r="D12" s="64" t="s">
        <v>260</v>
      </c>
      <c r="E12" s="64">
        <v>2009</v>
      </c>
    </row>
    <row r="13" spans="1:5" ht="12.75">
      <c r="A13" s="73" t="s">
        <v>6</v>
      </c>
      <c r="B13" s="63" t="s">
        <v>271</v>
      </c>
      <c r="C13" s="64" t="s">
        <v>272</v>
      </c>
      <c r="D13" s="64" t="s">
        <v>260</v>
      </c>
      <c r="E13" s="64">
        <v>2009</v>
      </c>
    </row>
    <row r="14" spans="1:5" ht="12.75">
      <c r="A14" s="70" t="s">
        <v>7</v>
      </c>
      <c r="B14" s="63" t="s">
        <v>273</v>
      </c>
      <c r="C14" s="64" t="s">
        <v>270</v>
      </c>
      <c r="D14" s="64" t="s">
        <v>260</v>
      </c>
      <c r="E14" s="64">
        <v>2009</v>
      </c>
    </row>
    <row r="15" spans="1:5" ht="12.75">
      <c r="A15" s="73" t="s">
        <v>8</v>
      </c>
      <c r="B15" s="63" t="s">
        <v>274</v>
      </c>
      <c r="C15" s="64" t="s">
        <v>272</v>
      </c>
      <c r="D15" s="64" t="s">
        <v>260</v>
      </c>
      <c r="E15" s="64">
        <v>2009</v>
      </c>
    </row>
    <row r="16" spans="1:5" ht="12.75">
      <c r="A16" s="73" t="s">
        <v>9</v>
      </c>
      <c r="B16" s="64" t="s">
        <v>275</v>
      </c>
      <c r="C16" s="64" t="s">
        <v>276</v>
      </c>
      <c r="D16" s="64" t="s">
        <v>265</v>
      </c>
      <c r="E16" s="64">
        <v>2009</v>
      </c>
    </row>
    <row r="17" spans="1:5" ht="12.75">
      <c r="A17" s="70" t="s">
        <v>10</v>
      </c>
      <c r="B17" s="64" t="s">
        <v>277</v>
      </c>
      <c r="C17" s="64" t="s">
        <v>270</v>
      </c>
      <c r="D17" s="64" t="s">
        <v>260</v>
      </c>
      <c r="E17" s="64">
        <v>2009</v>
      </c>
    </row>
    <row r="18" spans="1:5" ht="12.75">
      <c r="A18" s="73" t="s">
        <v>11</v>
      </c>
      <c r="B18" s="64" t="s">
        <v>278</v>
      </c>
      <c r="C18" s="64" t="s">
        <v>272</v>
      </c>
      <c r="D18" s="64" t="s">
        <v>260</v>
      </c>
      <c r="E18" s="64">
        <v>2009</v>
      </c>
    </row>
    <row r="19" spans="1:5" ht="12.75">
      <c r="A19" s="70" t="s">
        <v>12</v>
      </c>
      <c r="B19" s="64" t="s">
        <v>279</v>
      </c>
      <c r="C19" s="64" t="s">
        <v>270</v>
      </c>
      <c r="D19" s="64" t="s">
        <v>260</v>
      </c>
      <c r="E19" s="64">
        <v>2009</v>
      </c>
    </row>
    <row r="20" spans="1:5" ht="12.75">
      <c r="A20" s="73" t="s">
        <v>13</v>
      </c>
      <c r="B20" s="64" t="s">
        <v>280</v>
      </c>
      <c r="C20" s="64" t="s">
        <v>272</v>
      </c>
      <c r="D20" s="64" t="s">
        <v>260</v>
      </c>
      <c r="E20" s="64">
        <v>2009</v>
      </c>
    </row>
    <row r="21" spans="1:5" ht="12.75">
      <c r="A21" s="70" t="s">
        <v>14</v>
      </c>
      <c r="B21" s="64" t="s">
        <v>281</v>
      </c>
      <c r="C21" s="64" t="s">
        <v>270</v>
      </c>
      <c r="D21" s="64" t="s">
        <v>260</v>
      </c>
      <c r="E21" s="64">
        <v>2009</v>
      </c>
    </row>
    <row r="22" spans="1:5" ht="12.75">
      <c r="A22" s="73" t="s">
        <v>15</v>
      </c>
      <c r="B22" s="64" t="s">
        <v>282</v>
      </c>
      <c r="C22" s="64" t="s">
        <v>272</v>
      </c>
      <c r="D22" s="64" t="s">
        <v>260</v>
      </c>
      <c r="E22" s="64">
        <v>2009</v>
      </c>
    </row>
    <row r="23" spans="1:5" ht="12.75">
      <c r="A23" s="73" t="s">
        <v>16</v>
      </c>
      <c r="B23" s="64" t="s">
        <v>283</v>
      </c>
      <c r="C23" s="63" t="s">
        <v>284</v>
      </c>
      <c r="D23" s="64" t="s">
        <v>265</v>
      </c>
      <c r="E23" s="64">
        <v>2009</v>
      </c>
    </row>
    <row r="24" spans="1:5" ht="12.75">
      <c r="A24" s="65" t="s">
        <v>17</v>
      </c>
      <c r="B24" s="64" t="s">
        <v>285</v>
      </c>
      <c r="C24" s="63" t="s">
        <v>286</v>
      </c>
      <c r="D24" s="64" t="s">
        <v>265</v>
      </c>
      <c r="E24" s="64">
        <v>2009</v>
      </c>
    </row>
    <row r="25" spans="1:5" ht="12.75">
      <c r="A25" s="70" t="s">
        <v>18</v>
      </c>
      <c r="B25" s="64" t="s">
        <v>287</v>
      </c>
      <c r="C25" s="64" t="s">
        <v>259</v>
      </c>
      <c r="D25" s="64" t="s">
        <v>260</v>
      </c>
      <c r="E25" s="64">
        <v>2020</v>
      </c>
    </row>
    <row r="26" spans="1:5" ht="12.75">
      <c r="A26" s="71" t="s">
        <v>19</v>
      </c>
      <c r="B26" s="63" t="s">
        <v>288</v>
      </c>
      <c r="C26" s="63" t="s">
        <v>266</v>
      </c>
      <c r="D26" s="64" t="s">
        <v>265</v>
      </c>
      <c r="E26" s="64">
        <v>2020</v>
      </c>
    </row>
    <row r="27" spans="1:5" ht="12.75">
      <c r="A27" s="72" t="s">
        <v>70</v>
      </c>
      <c r="B27" s="63" t="s">
        <v>289</v>
      </c>
      <c r="C27" s="63" t="s">
        <v>268</v>
      </c>
      <c r="D27" s="64" t="s">
        <v>265</v>
      </c>
      <c r="E27" s="64">
        <v>2020</v>
      </c>
    </row>
    <row r="28" spans="1:5" ht="12.75">
      <c r="A28" s="73" t="s">
        <v>71</v>
      </c>
      <c r="B28" s="63" t="s">
        <v>290</v>
      </c>
      <c r="C28" s="64" t="s">
        <v>272</v>
      </c>
      <c r="D28" s="63" t="s">
        <v>292</v>
      </c>
      <c r="E28" s="64">
        <v>2006</v>
      </c>
    </row>
    <row r="29" spans="1:5" ht="12.75">
      <c r="A29" s="73" t="s">
        <v>52</v>
      </c>
      <c r="B29" s="64" t="s">
        <v>291</v>
      </c>
      <c r="C29" s="64" t="s">
        <v>272</v>
      </c>
      <c r="D29" s="63" t="s">
        <v>292</v>
      </c>
      <c r="E29" s="64">
        <v>2006</v>
      </c>
    </row>
    <row r="30" spans="1:5" ht="12.75">
      <c r="A30" s="74" t="s">
        <v>53</v>
      </c>
      <c r="B30" s="63" t="s">
        <v>293</v>
      </c>
      <c r="C30" s="63" t="s">
        <v>294</v>
      </c>
      <c r="D30" s="63" t="s">
        <v>295</v>
      </c>
      <c r="E30" s="63">
        <v>2008</v>
      </c>
    </row>
    <row r="31" spans="1:5" ht="12.75">
      <c r="A31" s="67" t="s">
        <v>54</v>
      </c>
      <c r="B31" s="63" t="s">
        <v>296</v>
      </c>
      <c r="C31" s="63" t="s">
        <v>297</v>
      </c>
      <c r="D31" s="63" t="s">
        <v>295</v>
      </c>
      <c r="E31" s="63">
        <v>2008</v>
      </c>
    </row>
    <row r="32" spans="1:5" ht="12.75">
      <c r="A32" s="67" t="s">
        <v>63</v>
      </c>
      <c r="B32" s="63" t="s">
        <v>298</v>
      </c>
      <c r="C32" s="63" t="s">
        <v>299</v>
      </c>
      <c r="D32" s="63" t="s">
        <v>295</v>
      </c>
      <c r="E32" s="63">
        <v>2008</v>
      </c>
    </row>
    <row r="33" spans="1:5" ht="12.75">
      <c r="A33" s="67" t="s">
        <v>55</v>
      </c>
      <c r="B33" s="63" t="s">
        <v>300</v>
      </c>
      <c r="C33" s="63" t="s">
        <v>294</v>
      </c>
      <c r="D33" s="63" t="s">
        <v>295</v>
      </c>
      <c r="E33" s="63">
        <v>2008</v>
      </c>
    </row>
    <row r="34" spans="1:5" ht="12.75">
      <c r="A34" s="75" t="s">
        <v>79</v>
      </c>
      <c r="B34" s="85" t="s">
        <v>301</v>
      </c>
      <c r="C34" s="63" t="s">
        <v>302</v>
      </c>
      <c r="D34" s="64" t="s">
        <v>303</v>
      </c>
      <c r="E34" s="64">
        <v>2003</v>
      </c>
    </row>
    <row r="35" spans="1:5" ht="12.75">
      <c r="A35" s="75" t="s">
        <v>56</v>
      </c>
      <c r="B35" s="63" t="s">
        <v>304</v>
      </c>
      <c r="C35" s="63" t="s">
        <v>302</v>
      </c>
      <c r="D35" s="64" t="s">
        <v>305</v>
      </c>
      <c r="E35" s="64">
        <v>2006</v>
      </c>
    </row>
    <row r="36" spans="1:5" ht="12.75">
      <c r="A36" s="67" t="s">
        <v>58</v>
      </c>
      <c r="B36" s="85" t="s">
        <v>308</v>
      </c>
      <c r="C36" s="63" t="s">
        <v>302</v>
      </c>
      <c r="D36" s="63" t="s">
        <v>307</v>
      </c>
      <c r="E36" s="63">
        <v>2006</v>
      </c>
    </row>
    <row r="37" spans="1:5" ht="12.75">
      <c r="A37" s="67" t="s">
        <v>59</v>
      </c>
      <c r="B37" s="85" t="s">
        <v>309</v>
      </c>
      <c r="C37" s="63" t="s">
        <v>302</v>
      </c>
      <c r="D37" s="63" t="s">
        <v>307</v>
      </c>
      <c r="E37" s="63">
        <v>2006</v>
      </c>
    </row>
    <row r="38" spans="1:5" ht="12.75">
      <c r="A38" s="67" t="s">
        <v>60</v>
      </c>
      <c r="B38" s="86" t="s">
        <v>310</v>
      </c>
      <c r="C38" s="63" t="s">
        <v>302</v>
      </c>
      <c r="D38" s="63" t="s">
        <v>307</v>
      </c>
      <c r="E38" s="63">
        <v>2006</v>
      </c>
    </row>
    <row r="39" spans="1:5" ht="12.75">
      <c r="A39" s="67" t="s">
        <v>61</v>
      </c>
      <c r="B39" s="86" t="s">
        <v>311</v>
      </c>
      <c r="C39" s="63" t="s">
        <v>302</v>
      </c>
      <c r="D39" s="63" t="s">
        <v>307</v>
      </c>
      <c r="E39" s="63">
        <v>2006</v>
      </c>
    </row>
    <row r="40" spans="1:5" ht="12.75">
      <c r="A40" s="54" t="s">
        <v>57</v>
      </c>
      <c r="B40" s="85" t="s">
        <v>306</v>
      </c>
      <c r="C40" s="63" t="s">
        <v>302</v>
      </c>
      <c r="D40" s="63" t="s">
        <v>307</v>
      </c>
      <c r="E40" s="63">
        <v>2006</v>
      </c>
    </row>
    <row r="41" spans="1:5" s="60" customFormat="1" ht="11.25">
      <c r="A41" s="67" t="s">
        <v>119</v>
      </c>
      <c r="B41" s="63" t="s">
        <v>312</v>
      </c>
      <c r="C41" s="63" t="s">
        <v>313</v>
      </c>
      <c r="D41" s="63" t="s">
        <v>307</v>
      </c>
      <c r="E41" s="63">
        <v>2006</v>
      </c>
    </row>
    <row r="42" spans="1:5" s="60" customFormat="1" ht="11.25">
      <c r="A42" s="67" t="s">
        <v>120</v>
      </c>
      <c r="B42" s="63" t="s">
        <v>314</v>
      </c>
      <c r="C42" s="63" t="s">
        <v>313</v>
      </c>
      <c r="D42" s="63" t="s">
        <v>307</v>
      </c>
      <c r="E42" s="63">
        <v>2006</v>
      </c>
    </row>
    <row r="43" spans="1:5" ht="12.75">
      <c r="A43" s="76" t="s">
        <v>62</v>
      </c>
      <c r="B43" s="63" t="s">
        <v>505</v>
      </c>
      <c r="C43" s="63" t="s">
        <v>316</v>
      </c>
      <c r="D43" s="63" t="s">
        <v>315</v>
      </c>
      <c r="E43" s="63">
        <v>2008</v>
      </c>
    </row>
    <row r="44" spans="1:5" ht="12.75">
      <c r="A44" s="67" t="s">
        <v>72</v>
      </c>
      <c r="B44" s="63" t="s">
        <v>317</v>
      </c>
      <c r="C44" s="63" t="s">
        <v>318</v>
      </c>
      <c r="D44" s="63" t="s">
        <v>292</v>
      </c>
      <c r="E44" s="64">
        <v>2006</v>
      </c>
    </row>
    <row r="45" spans="1:5" ht="12.75">
      <c r="A45" s="67" t="s">
        <v>73</v>
      </c>
      <c r="B45" s="63" t="s">
        <v>319</v>
      </c>
      <c r="C45" s="63" t="s">
        <v>318</v>
      </c>
      <c r="D45" s="63" t="s">
        <v>292</v>
      </c>
      <c r="E45" s="64">
        <v>2006</v>
      </c>
    </row>
    <row r="46" spans="1:5" ht="12.75">
      <c r="A46" s="77" t="s">
        <v>74</v>
      </c>
      <c r="B46" s="63" t="s">
        <v>320</v>
      </c>
      <c r="C46" s="63" t="s">
        <v>318</v>
      </c>
      <c r="D46" s="63" t="s">
        <v>292</v>
      </c>
      <c r="E46" s="64">
        <v>2006</v>
      </c>
    </row>
    <row r="47" spans="1:5" ht="11.25" customHeight="1">
      <c r="A47" s="78" t="s">
        <v>121</v>
      </c>
      <c r="B47" s="85" t="s">
        <v>322</v>
      </c>
      <c r="C47" s="85" t="s">
        <v>321</v>
      </c>
      <c r="D47" s="63" t="s">
        <v>323</v>
      </c>
      <c r="E47" s="64">
        <v>2003</v>
      </c>
    </row>
    <row r="48" spans="1:5" ht="12.75">
      <c r="A48" s="67" t="s">
        <v>76</v>
      </c>
      <c r="B48" s="85" t="s">
        <v>325</v>
      </c>
      <c r="C48" s="66" t="s">
        <v>272</v>
      </c>
      <c r="D48" s="63" t="s">
        <v>292</v>
      </c>
      <c r="E48" s="64">
        <v>2006</v>
      </c>
    </row>
    <row r="49" spans="1:5" ht="12.75">
      <c r="A49" s="67" t="s">
        <v>77</v>
      </c>
      <c r="B49" s="85" t="s">
        <v>326</v>
      </c>
      <c r="C49" s="66" t="s">
        <v>272</v>
      </c>
      <c r="D49" s="63" t="s">
        <v>292</v>
      </c>
      <c r="E49" s="64">
        <v>2006</v>
      </c>
    </row>
    <row r="50" spans="1:5" ht="12.75">
      <c r="A50" s="67" t="s">
        <v>75</v>
      </c>
      <c r="B50" s="85" t="s">
        <v>328</v>
      </c>
      <c r="C50" s="63" t="s">
        <v>272</v>
      </c>
      <c r="D50" s="63" t="s">
        <v>292</v>
      </c>
      <c r="E50" s="64">
        <v>2006</v>
      </c>
    </row>
    <row r="51" spans="1:5" ht="12.75">
      <c r="A51" s="67" t="s">
        <v>78</v>
      </c>
      <c r="B51" s="85" t="s">
        <v>327</v>
      </c>
      <c r="C51" s="66" t="s">
        <v>272</v>
      </c>
      <c r="D51" s="63" t="s">
        <v>292</v>
      </c>
      <c r="E51" s="64">
        <v>2006</v>
      </c>
    </row>
    <row r="52" spans="1:5" ht="12.75">
      <c r="A52" s="79" t="s">
        <v>80</v>
      </c>
      <c r="B52" s="85" t="s">
        <v>324</v>
      </c>
      <c r="C52" s="66" t="s">
        <v>272</v>
      </c>
      <c r="D52" s="63" t="s">
        <v>292</v>
      </c>
      <c r="E52" s="64">
        <v>2006</v>
      </c>
    </row>
    <row r="53" spans="1:5" ht="12.75">
      <c r="A53" s="67" t="s">
        <v>91</v>
      </c>
      <c r="B53" s="85" t="s">
        <v>330</v>
      </c>
      <c r="C53" s="63" t="s">
        <v>329</v>
      </c>
      <c r="D53" s="63" t="s">
        <v>292</v>
      </c>
      <c r="E53" s="64">
        <v>2006</v>
      </c>
    </row>
    <row r="54" spans="1:5" ht="12.75">
      <c r="A54" s="54" t="s">
        <v>95</v>
      </c>
      <c r="B54" s="85" t="s">
        <v>507</v>
      </c>
      <c r="C54" s="66" t="s">
        <v>272</v>
      </c>
      <c r="D54" s="63" t="s">
        <v>292</v>
      </c>
      <c r="E54" s="64">
        <v>2006</v>
      </c>
    </row>
    <row r="55" spans="1:5" ht="12.75">
      <c r="A55" s="67" t="s">
        <v>81</v>
      </c>
      <c r="B55" s="85" t="s">
        <v>331</v>
      </c>
      <c r="C55" s="63" t="s">
        <v>329</v>
      </c>
      <c r="D55" s="63" t="s">
        <v>292</v>
      </c>
      <c r="E55" s="64">
        <v>2006</v>
      </c>
    </row>
    <row r="56" spans="1:5" ht="12.75">
      <c r="A56" s="67" t="s">
        <v>122</v>
      </c>
      <c r="B56" s="85" t="s">
        <v>332</v>
      </c>
      <c r="C56" s="63" t="s">
        <v>329</v>
      </c>
      <c r="D56" s="63" t="s">
        <v>292</v>
      </c>
      <c r="E56" s="64">
        <v>2006</v>
      </c>
    </row>
    <row r="57" spans="1:5" ht="12.75">
      <c r="A57" s="80" t="s">
        <v>82</v>
      </c>
      <c r="B57" s="87" t="s">
        <v>333</v>
      </c>
      <c r="C57" s="63" t="s">
        <v>272</v>
      </c>
      <c r="D57" s="63" t="s">
        <v>334</v>
      </c>
      <c r="E57" s="63">
        <v>2002</v>
      </c>
    </row>
    <row r="58" spans="1:5" ht="12.75">
      <c r="A58" s="80" t="s">
        <v>83</v>
      </c>
      <c r="B58" s="87" t="s">
        <v>335</v>
      </c>
      <c r="C58" s="63" t="s">
        <v>272</v>
      </c>
      <c r="D58" s="63" t="s">
        <v>334</v>
      </c>
      <c r="E58" s="63">
        <v>2002</v>
      </c>
    </row>
    <row r="59" spans="1:5" ht="12.75">
      <c r="A59" s="80" t="s">
        <v>84</v>
      </c>
      <c r="B59" s="87" t="s">
        <v>336</v>
      </c>
      <c r="C59" s="63" t="s">
        <v>272</v>
      </c>
      <c r="D59" s="63" t="s">
        <v>334</v>
      </c>
      <c r="E59" s="63">
        <v>2002</v>
      </c>
    </row>
    <row r="60" spans="1:5" ht="12.75">
      <c r="A60" s="79" t="s">
        <v>96</v>
      </c>
      <c r="B60" s="85" t="s">
        <v>337</v>
      </c>
      <c r="C60" s="63" t="s">
        <v>272</v>
      </c>
      <c r="D60" s="66" t="s">
        <v>338</v>
      </c>
      <c r="E60" s="63">
        <v>2006</v>
      </c>
    </row>
    <row r="61" spans="1:5" ht="12.75">
      <c r="A61" s="67" t="s">
        <v>85</v>
      </c>
      <c r="B61" s="63" t="s">
        <v>339</v>
      </c>
      <c r="C61" s="63" t="s">
        <v>272</v>
      </c>
      <c r="D61" s="63" t="s">
        <v>292</v>
      </c>
      <c r="E61" s="64">
        <v>2006</v>
      </c>
    </row>
    <row r="62" spans="1:5" ht="12.75">
      <c r="A62" s="67" t="s">
        <v>86</v>
      </c>
      <c r="B62" s="85" t="s">
        <v>340</v>
      </c>
      <c r="C62" s="85" t="s">
        <v>341</v>
      </c>
      <c r="D62" s="63" t="s">
        <v>292</v>
      </c>
      <c r="E62" s="64">
        <v>2006</v>
      </c>
    </row>
    <row r="63" spans="1:5" ht="12.75">
      <c r="A63" s="67" t="s">
        <v>87</v>
      </c>
      <c r="B63" s="85" t="s">
        <v>342</v>
      </c>
      <c r="C63" s="85" t="s">
        <v>343</v>
      </c>
      <c r="D63" s="63" t="s">
        <v>292</v>
      </c>
      <c r="E63" s="64">
        <v>2006</v>
      </c>
    </row>
    <row r="64" spans="1:5" ht="12.75">
      <c r="A64" s="67" t="s">
        <v>88</v>
      </c>
      <c r="B64" s="85" t="s">
        <v>344</v>
      </c>
      <c r="C64" s="63" t="s">
        <v>345</v>
      </c>
      <c r="D64" s="63" t="s">
        <v>292</v>
      </c>
      <c r="E64" s="64">
        <v>2006</v>
      </c>
    </row>
    <row r="65" spans="1:5" ht="12.75">
      <c r="A65" s="67" t="s">
        <v>89</v>
      </c>
      <c r="B65" s="63" t="s">
        <v>346</v>
      </c>
      <c r="C65" s="63" t="s">
        <v>345</v>
      </c>
      <c r="D65" s="63" t="s">
        <v>292</v>
      </c>
      <c r="E65" s="64">
        <v>2006</v>
      </c>
    </row>
    <row r="66" spans="1:5" ht="12.75">
      <c r="A66" s="67" t="s">
        <v>90</v>
      </c>
      <c r="B66" s="85" t="s">
        <v>347</v>
      </c>
      <c r="C66" s="66" t="s">
        <v>299</v>
      </c>
      <c r="D66" s="63" t="s">
        <v>292</v>
      </c>
      <c r="E66" s="64">
        <v>2006</v>
      </c>
    </row>
    <row r="67" spans="1:5" ht="12.75">
      <c r="A67" s="67" t="s">
        <v>92</v>
      </c>
      <c r="B67" s="85" t="s">
        <v>348</v>
      </c>
      <c r="C67" s="63" t="s">
        <v>349</v>
      </c>
      <c r="D67" s="63" t="s">
        <v>292</v>
      </c>
      <c r="E67" s="64">
        <v>2006</v>
      </c>
    </row>
    <row r="68" spans="1:5" ht="12.75">
      <c r="A68" s="67" t="s">
        <v>93</v>
      </c>
      <c r="B68" s="85" t="s">
        <v>350</v>
      </c>
      <c r="C68" s="63" t="s">
        <v>351</v>
      </c>
      <c r="D68" s="63" t="s">
        <v>292</v>
      </c>
      <c r="E68" s="64">
        <v>2006</v>
      </c>
    </row>
    <row r="69" spans="1:5" ht="12.75">
      <c r="A69" s="67" t="s">
        <v>94</v>
      </c>
      <c r="B69" s="85" t="s">
        <v>352</v>
      </c>
      <c r="C69" s="63" t="s">
        <v>353</v>
      </c>
      <c r="D69" s="63" t="s">
        <v>292</v>
      </c>
      <c r="E69" s="64">
        <v>2006</v>
      </c>
    </row>
    <row r="70" spans="1:5" ht="12.75">
      <c r="A70" s="81" t="s">
        <v>97</v>
      </c>
      <c r="B70" s="85" t="s">
        <v>354</v>
      </c>
      <c r="C70" s="63" t="s">
        <v>355</v>
      </c>
      <c r="D70" s="63" t="s">
        <v>292</v>
      </c>
      <c r="E70" s="64">
        <v>2006</v>
      </c>
    </row>
    <row r="71" spans="1:5" ht="12.75">
      <c r="A71" s="81" t="s">
        <v>98</v>
      </c>
      <c r="B71" s="85" t="s">
        <v>356</v>
      </c>
      <c r="C71" s="63" t="s">
        <v>355</v>
      </c>
      <c r="D71" s="63" t="s">
        <v>292</v>
      </c>
      <c r="E71" s="64">
        <v>2006</v>
      </c>
    </row>
    <row r="72" spans="1:5" ht="12.75">
      <c r="A72" s="67" t="s">
        <v>99</v>
      </c>
      <c r="B72" s="85" t="s">
        <v>357</v>
      </c>
      <c r="C72" s="63" t="s">
        <v>355</v>
      </c>
      <c r="D72" s="63" t="s">
        <v>292</v>
      </c>
      <c r="E72" s="64">
        <v>2006</v>
      </c>
    </row>
    <row r="73" spans="1:5" ht="12.75">
      <c r="A73" s="80" t="s">
        <v>64</v>
      </c>
      <c r="B73" s="60" t="s">
        <v>358</v>
      </c>
      <c r="C73" s="60" t="s">
        <v>359</v>
      </c>
      <c r="D73" s="60" t="s">
        <v>295</v>
      </c>
      <c r="E73" s="63">
        <v>2008</v>
      </c>
    </row>
    <row r="74" spans="1:5" ht="12.75">
      <c r="A74" s="82" t="s">
        <v>105</v>
      </c>
      <c r="B74" s="85" t="s">
        <v>364</v>
      </c>
      <c r="C74" s="63" t="s">
        <v>365</v>
      </c>
      <c r="D74" s="66" t="s">
        <v>366</v>
      </c>
      <c r="E74" s="66">
        <v>2008</v>
      </c>
    </row>
    <row r="75" spans="1:5" ht="12.75">
      <c r="A75" s="82" t="s">
        <v>106</v>
      </c>
      <c r="B75" s="85" t="s">
        <v>367</v>
      </c>
      <c r="C75" s="63" t="s">
        <v>365</v>
      </c>
      <c r="D75" s="66" t="s">
        <v>366</v>
      </c>
      <c r="E75" s="66">
        <v>2008</v>
      </c>
    </row>
    <row r="76" spans="1:7" ht="12" customHeight="1">
      <c r="A76" s="67" t="s">
        <v>107</v>
      </c>
      <c r="B76" s="85" t="s">
        <v>368</v>
      </c>
      <c r="C76" s="63" t="s">
        <v>365</v>
      </c>
      <c r="D76" s="66" t="s">
        <v>366</v>
      </c>
      <c r="E76" s="66">
        <v>2008</v>
      </c>
      <c r="F76" s="37"/>
      <c r="G76" s="37"/>
    </row>
    <row r="77" spans="1:5" ht="11.25" customHeight="1">
      <c r="A77" s="67" t="s">
        <v>117</v>
      </c>
      <c r="B77" s="85" t="s">
        <v>369</v>
      </c>
      <c r="C77" s="63" t="s">
        <v>365</v>
      </c>
      <c r="D77" s="66" t="s">
        <v>366</v>
      </c>
      <c r="E77" s="66">
        <v>2008</v>
      </c>
    </row>
    <row r="78" spans="1:5" ht="11.25" customHeight="1">
      <c r="A78" s="67" t="s">
        <v>108</v>
      </c>
      <c r="B78" s="85" t="s">
        <v>370</v>
      </c>
      <c r="C78" s="63" t="s">
        <v>365</v>
      </c>
      <c r="D78" s="66" t="s">
        <v>366</v>
      </c>
      <c r="E78" s="66">
        <v>2008</v>
      </c>
    </row>
    <row r="79" spans="1:5" ht="12" customHeight="1">
      <c r="A79" s="67" t="s">
        <v>118</v>
      </c>
      <c r="B79" s="85" t="s">
        <v>371</v>
      </c>
      <c r="C79" s="63" t="s">
        <v>365</v>
      </c>
      <c r="D79" s="66" t="s">
        <v>366</v>
      </c>
      <c r="E79" s="66">
        <v>2008</v>
      </c>
    </row>
    <row r="80" spans="1:5" ht="12.75">
      <c r="A80" s="67" t="s">
        <v>109</v>
      </c>
      <c r="B80" s="63" t="s">
        <v>360</v>
      </c>
      <c r="C80" s="63" t="s">
        <v>361</v>
      </c>
      <c r="D80" s="66" t="s">
        <v>362</v>
      </c>
      <c r="E80" s="63">
        <v>2008</v>
      </c>
    </row>
    <row r="81" spans="1:5" ht="12.75">
      <c r="A81" s="67" t="s">
        <v>110</v>
      </c>
      <c r="B81" s="63" t="s">
        <v>363</v>
      </c>
      <c r="C81" s="63" t="s">
        <v>361</v>
      </c>
      <c r="D81" s="66" t="s">
        <v>362</v>
      </c>
      <c r="E81" s="63">
        <v>2008</v>
      </c>
    </row>
    <row r="82" spans="1:5" ht="12.75">
      <c r="A82" s="67" t="s">
        <v>65</v>
      </c>
      <c r="B82" s="63" t="s">
        <v>372</v>
      </c>
      <c r="C82" s="63" t="s">
        <v>373</v>
      </c>
      <c r="D82" s="63" t="s">
        <v>295</v>
      </c>
      <c r="E82" s="63">
        <v>2008</v>
      </c>
    </row>
    <row r="83" spans="1:5" ht="12.75">
      <c r="A83" s="67" t="s">
        <v>66</v>
      </c>
      <c r="B83" s="63" t="s">
        <v>506</v>
      </c>
      <c r="C83" s="63" t="s">
        <v>374</v>
      </c>
      <c r="D83" s="63" t="s">
        <v>523</v>
      </c>
      <c r="E83" s="63">
        <v>2008</v>
      </c>
    </row>
    <row r="84" spans="1:5" ht="12.75">
      <c r="A84" s="83" t="s">
        <v>111</v>
      </c>
      <c r="B84" s="63" t="s">
        <v>375</v>
      </c>
      <c r="C84" s="63" t="s">
        <v>376</v>
      </c>
      <c r="D84" s="66" t="s">
        <v>377</v>
      </c>
      <c r="E84" s="66">
        <v>2009</v>
      </c>
    </row>
    <row r="85" spans="1:5" ht="12.75">
      <c r="A85" s="84" t="s">
        <v>112</v>
      </c>
      <c r="B85" s="63" t="s">
        <v>378</v>
      </c>
      <c r="C85" s="63" t="s">
        <v>379</v>
      </c>
      <c r="D85" s="66" t="s">
        <v>377</v>
      </c>
      <c r="E85" s="66">
        <v>2009</v>
      </c>
    </row>
    <row r="86" spans="1:5" ht="12.75">
      <c r="A86" s="80" t="s">
        <v>127</v>
      </c>
      <c r="B86" s="63" t="s">
        <v>380</v>
      </c>
      <c r="C86" s="63" t="s">
        <v>376</v>
      </c>
      <c r="D86" s="66" t="s">
        <v>377</v>
      </c>
      <c r="E86" s="66">
        <v>2009</v>
      </c>
    </row>
    <row r="87" spans="1:5" ht="12.75">
      <c r="A87" s="79" t="s">
        <v>128</v>
      </c>
      <c r="B87" s="63" t="s">
        <v>381</v>
      </c>
      <c r="C87" s="63" t="s">
        <v>379</v>
      </c>
      <c r="D87" s="66" t="s">
        <v>377</v>
      </c>
      <c r="E87" s="66">
        <v>2009</v>
      </c>
    </row>
    <row r="88" spans="1:5" ht="12.75">
      <c r="A88" s="67" t="s">
        <v>113</v>
      </c>
      <c r="B88" s="63" t="s">
        <v>382</v>
      </c>
      <c r="C88" s="63" t="s">
        <v>376</v>
      </c>
      <c r="D88" s="66" t="s">
        <v>383</v>
      </c>
      <c r="E88" s="66">
        <v>2009</v>
      </c>
    </row>
    <row r="89" spans="1:5" ht="12.75">
      <c r="A89" s="79" t="s">
        <v>114</v>
      </c>
      <c r="B89" s="63" t="s">
        <v>384</v>
      </c>
      <c r="C89" s="63" t="s">
        <v>379</v>
      </c>
      <c r="D89" s="66" t="s">
        <v>383</v>
      </c>
      <c r="E89" s="66">
        <v>2009</v>
      </c>
    </row>
    <row r="90" spans="1:5" ht="12.75">
      <c r="A90" s="67" t="s">
        <v>100</v>
      </c>
      <c r="B90" s="63" t="s">
        <v>385</v>
      </c>
      <c r="C90" s="63" t="s">
        <v>272</v>
      </c>
      <c r="D90" s="66" t="s">
        <v>386</v>
      </c>
      <c r="E90" s="66">
        <v>2006</v>
      </c>
    </row>
    <row r="91" spans="1:5" ht="12.75">
      <c r="A91" s="67" t="s">
        <v>101</v>
      </c>
      <c r="B91" s="63" t="s">
        <v>387</v>
      </c>
      <c r="C91" s="63" t="s">
        <v>272</v>
      </c>
      <c r="D91" s="66" t="s">
        <v>386</v>
      </c>
      <c r="E91" s="66">
        <v>2006</v>
      </c>
    </row>
    <row r="92" spans="1:13" ht="12.75">
      <c r="A92" s="67" t="s">
        <v>102</v>
      </c>
      <c r="B92" s="63" t="s">
        <v>388</v>
      </c>
      <c r="C92" s="63" t="s">
        <v>272</v>
      </c>
      <c r="D92" s="66" t="s">
        <v>386</v>
      </c>
      <c r="E92" s="66">
        <v>2006</v>
      </c>
      <c r="M92" s="1"/>
    </row>
    <row r="93" spans="1:5" ht="12.75">
      <c r="A93" s="67" t="s">
        <v>125</v>
      </c>
      <c r="B93" s="63" t="s">
        <v>389</v>
      </c>
      <c r="C93" s="63" t="s">
        <v>272</v>
      </c>
      <c r="D93" s="66" t="s">
        <v>386</v>
      </c>
      <c r="E93" s="66">
        <v>2006</v>
      </c>
    </row>
    <row r="94" spans="1:5" ht="12.75">
      <c r="A94" s="67" t="s">
        <v>126</v>
      </c>
      <c r="B94" s="63" t="s">
        <v>390</v>
      </c>
      <c r="C94" s="63" t="s">
        <v>391</v>
      </c>
      <c r="D94" s="66" t="s">
        <v>386</v>
      </c>
      <c r="E94" s="66">
        <v>2006</v>
      </c>
    </row>
    <row r="95" spans="1:5" ht="12.75">
      <c r="A95" s="67" t="s">
        <v>103</v>
      </c>
      <c r="B95" s="63" t="s">
        <v>393</v>
      </c>
      <c r="C95" s="63" t="s">
        <v>272</v>
      </c>
      <c r="D95" s="66" t="s">
        <v>386</v>
      </c>
      <c r="E95" s="66">
        <v>2006</v>
      </c>
    </row>
    <row r="96" spans="1:5" ht="12.75">
      <c r="A96" s="67" t="s">
        <v>104</v>
      </c>
      <c r="B96" s="63" t="s">
        <v>392</v>
      </c>
      <c r="C96" s="63" t="s">
        <v>272</v>
      </c>
      <c r="D96" s="66" t="s">
        <v>386</v>
      </c>
      <c r="E96" s="66">
        <v>2006</v>
      </c>
    </row>
    <row r="97" spans="1:5" ht="12.75">
      <c r="A97" s="67" t="s">
        <v>115</v>
      </c>
      <c r="B97" s="63" t="s">
        <v>394</v>
      </c>
      <c r="C97" s="63" t="s">
        <v>395</v>
      </c>
      <c r="D97" s="66" t="s">
        <v>366</v>
      </c>
      <c r="E97" s="66">
        <v>2008</v>
      </c>
    </row>
    <row r="98" spans="1:5" ht="12.75">
      <c r="A98" s="67" t="s">
        <v>116</v>
      </c>
      <c r="B98" s="63" t="s">
        <v>396</v>
      </c>
      <c r="C98" s="63" t="s">
        <v>395</v>
      </c>
      <c r="D98" s="66" t="s">
        <v>366</v>
      </c>
      <c r="E98" s="66">
        <v>2008</v>
      </c>
    </row>
    <row r="99" spans="1:5" ht="12.75">
      <c r="A99" s="67" t="s">
        <v>123</v>
      </c>
      <c r="B99" s="85" t="s">
        <v>397</v>
      </c>
      <c r="C99" s="63" t="s">
        <v>398</v>
      </c>
      <c r="D99" s="66" t="s">
        <v>399</v>
      </c>
      <c r="E99" s="66">
        <v>2003</v>
      </c>
    </row>
    <row r="100" spans="1:5" ht="12.75">
      <c r="A100" s="67" t="s">
        <v>124</v>
      </c>
      <c r="B100" s="85" t="s">
        <v>400</v>
      </c>
      <c r="C100" s="63" t="s">
        <v>401</v>
      </c>
      <c r="D100" s="66" t="s">
        <v>399</v>
      </c>
      <c r="E100" s="66">
        <v>2003</v>
      </c>
    </row>
    <row r="101" spans="1:5" ht="12.75">
      <c r="A101" s="67" t="s">
        <v>129</v>
      </c>
      <c r="B101" s="63" t="s">
        <v>402</v>
      </c>
      <c r="C101" s="63" t="s">
        <v>403</v>
      </c>
      <c r="D101" s="66" t="s">
        <v>404</v>
      </c>
      <c r="E101" s="66" t="s">
        <v>405</v>
      </c>
    </row>
    <row r="102" spans="1:5" ht="12.75">
      <c r="A102" s="67" t="s">
        <v>130</v>
      </c>
      <c r="B102" s="63" t="s">
        <v>406</v>
      </c>
      <c r="C102" s="63" t="s">
        <v>403</v>
      </c>
      <c r="D102" s="66" t="s">
        <v>404</v>
      </c>
      <c r="E102" s="66" t="s">
        <v>405</v>
      </c>
    </row>
    <row r="103" spans="1:5" ht="12.75">
      <c r="A103" s="67" t="s">
        <v>131</v>
      </c>
      <c r="B103" s="63" t="s">
        <v>407</v>
      </c>
      <c r="C103" s="63" t="s">
        <v>403</v>
      </c>
      <c r="D103" s="66" t="s">
        <v>404</v>
      </c>
      <c r="E103" s="66" t="s">
        <v>409</v>
      </c>
    </row>
    <row r="104" spans="1:5" ht="12.75">
      <c r="A104" s="80" t="s">
        <v>166</v>
      </c>
      <c r="B104" s="63" t="s">
        <v>414</v>
      </c>
      <c r="C104" s="63" t="s">
        <v>403</v>
      </c>
      <c r="D104" s="66" t="s">
        <v>404</v>
      </c>
      <c r="E104" s="66" t="s">
        <v>409</v>
      </c>
    </row>
    <row r="105" spans="1:5" ht="12.75">
      <c r="A105" s="80" t="s">
        <v>167</v>
      </c>
      <c r="B105" s="63" t="s">
        <v>415</v>
      </c>
      <c r="C105" s="63" t="s">
        <v>403</v>
      </c>
      <c r="D105" s="66" t="s">
        <v>404</v>
      </c>
      <c r="E105" s="66" t="s">
        <v>409</v>
      </c>
    </row>
    <row r="106" spans="1:5" ht="12.75">
      <c r="A106" s="80" t="s">
        <v>168</v>
      </c>
      <c r="B106" s="63" t="s">
        <v>410</v>
      </c>
      <c r="C106" s="63" t="s">
        <v>403</v>
      </c>
      <c r="D106" s="66" t="s">
        <v>404</v>
      </c>
      <c r="E106" s="66" t="s">
        <v>409</v>
      </c>
    </row>
    <row r="107" spans="1:5" ht="12.75">
      <c r="A107" s="80" t="s">
        <v>411</v>
      </c>
      <c r="B107" s="63" t="s">
        <v>416</v>
      </c>
      <c r="C107" s="63" t="s">
        <v>403</v>
      </c>
      <c r="D107" s="66" t="s">
        <v>404</v>
      </c>
      <c r="E107" s="66" t="s">
        <v>409</v>
      </c>
    </row>
    <row r="108" spans="1:5" ht="12.75">
      <c r="A108" s="80" t="s">
        <v>412</v>
      </c>
      <c r="B108" s="63" t="s">
        <v>417</v>
      </c>
      <c r="C108" s="63" t="s">
        <v>403</v>
      </c>
      <c r="D108" s="66" t="s">
        <v>404</v>
      </c>
      <c r="E108" s="66" t="s">
        <v>409</v>
      </c>
    </row>
    <row r="109" spans="1:5" ht="12.75">
      <c r="A109" s="80" t="s">
        <v>413</v>
      </c>
      <c r="B109" s="63" t="s">
        <v>418</v>
      </c>
      <c r="C109" s="63" t="s">
        <v>403</v>
      </c>
      <c r="D109" s="66" t="s">
        <v>404</v>
      </c>
      <c r="E109" s="66" t="s">
        <v>409</v>
      </c>
    </row>
    <row r="110" spans="1:5" ht="12.75">
      <c r="A110" s="67" t="s">
        <v>172</v>
      </c>
      <c r="B110" s="63" t="s">
        <v>419</v>
      </c>
      <c r="C110" s="63" t="s">
        <v>403</v>
      </c>
      <c r="D110" s="66" t="s">
        <v>404</v>
      </c>
      <c r="E110" s="66" t="s">
        <v>409</v>
      </c>
    </row>
    <row r="111" spans="1:5" ht="12.75">
      <c r="A111" s="67" t="s">
        <v>173</v>
      </c>
      <c r="B111" s="63" t="s">
        <v>420</v>
      </c>
      <c r="C111" s="63" t="s">
        <v>403</v>
      </c>
      <c r="D111" s="66" t="s">
        <v>404</v>
      </c>
      <c r="E111" s="66" t="s">
        <v>409</v>
      </c>
    </row>
    <row r="112" spans="1:5" ht="12.75">
      <c r="A112" s="67" t="s">
        <v>174</v>
      </c>
      <c r="B112" s="63" t="s">
        <v>421</v>
      </c>
      <c r="C112" s="63" t="s">
        <v>403</v>
      </c>
      <c r="D112" s="66" t="s">
        <v>404</v>
      </c>
      <c r="E112" s="66" t="s">
        <v>409</v>
      </c>
    </row>
    <row r="113" spans="1:5" ht="12.75">
      <c r="A113" s="67" t="s">
        <v>175</v>
      </c>
      <c r="B113" s="63" t="s">
        <v>422</v>
      </c>
      <c r="C113" s="63" t="s">
        <v>403</v>
      </c>
      <c r="D113" s="66" t="s">
        <v>404</v>
      </c>
      <c r="E113" s="66" t="s">
        <v>409</v>
      </c>
    </row>
    <row r="114" spans="1:5" ht="12.75">
      <c r="A114" s="67" t="s">
        <v>176</v>
      </c>
      <c r="B114" s="63" t="s">
        <v>435</v>
      </c>
      <c r="C114" s="63" t="s">
        <v>403</v>
      </c>
      <c r="D114" s="66" t="s">
        <v>404</v>
      </c>
      <c r="E114" s="66" t="s">
        <v>409</v>
      </c>
    </row>
    <row r="115" spans="1:5" ht="12.75">
      <c r="A115" s="67" t="s">
        <v>177</v>
      </c>
      <c r="B115" s="63" t="s">
        <v>423</v>
      </c>
      <c r="C115" s="63" t="s">
        <v>403</v>
      </c>
      <c r="D115" s="66" t="s">
        <v>404</v>
      </c>
      <c r="E115" s="66" t="s">
        <v>409</v>
      </c>
    </row>
    <row r="116" spans="1:5" ht="12.75">
      <c r="A116" s="67" t="s">
        <v>178</v>
      </c>
      <c r="B116" s="63" t="s">
        <v>424</v>
      </c>
      <c r="C116" s="63" t="s">
        <v>403</v>
      </c>
      <c r="D116" s="66" t="s">
        <v>404</v>
      </c>
      <c r="E116" s="66" t="s">
        <v>409</v>
      </c>
    </row>
    <row r="117" spans="1:5" ht="12.75">
      <c r="A117" s="67" t="s">
        <v>179</v>
      </c>
      <c r="B117" s="63" t="s">
        <v>425</v>
      </c>
      <c r="C117" s="63" t="s">
        <v>403</v>
      </c>
      <c r="D117" s="66" t="s">
        <v>404</v>
      </c>
      <c r="E117" s="66" t="s">
        <v>409</v>
      </c>
    </row>
    <row r="118" spans="1:5" ht="12.75">
      <c r="A118" s="67" t="s">
        <v>180</v>
      </c>
      <c r="B118" s="63" t="s">
        <v>426</v>
      </c>
      <c r="C118" s="63" t="s">
        <v>403</v>
      </c>
      <c r="D118" s="66" t="s">
        <v>404</v>
      </c>
      <c r="E118" s="66" t="s">
        <v>409</v>
      </c>
    </row>
    <row r="119" spans="1:5" ht="12.75">
      <c r="A119" s="67" t="s">
        <v>181</v>
      </c>
      <c r="B119" s="63" t="s">
        <v>427</v>
      </c>
      <c r="C119" s="63" t="s">
        <v>403</v>
      </c>
      <c r="D119" s="66" t="s">
        <v>404</v>
      </c>
      <c r="E119" s="66" t="s">
        <v>409</v>
      </c>
    </row>
    <row r="120" spans="1:5" ht="12.75">
      <c r="A120" s="67" t="s">
        <v>182</v>
      </c>
      <c r="B120" s="63" t="s">
        <v>436</v>
      </c>
      <c r="C120" s="63" t="s">
        <v>403</v>
      </c>
      <c r="D120" s="66" t="s">
        <v>404</v>
      </c>
      <c r="E120" s="66" t="s">
        <v>409</v>
      </c>
    </row>
    <row r="121" spans="1:5" ht="12.75">
      <c r="A121" s="67" t="s">
        <v>183</v>
      </c>
      <c r="B121" s="63" t="s">
        <v>428</v>
      </c>
      <c r="C121" s="63" t="s">
        <v>403</v>
      </c>
      <c r="D121" s="66" t="s">
        <v>404</v>
      </c>
      <c r="E121" s="66" t="s">
        <v>409</v>
      </c>
    </row>
    <row r="122" spans="1:5" ht="12.75">
      <c r="A122" s="67" t="s">
        <v>184</v>
      </c>
      <c r="B122" s="63" t="s">
        <v>429</v>
      </c>
      <c r="C122" s="63" t="s">
        <v>403</v>
      </c>
      <c r="D122" s="66" t="s">
        <v>404</v>
      </c>
      <c r="E122" s="66" t="s">
        <v>409</v>
      </c>
    </row>
    <row r="123" spans="1:5" ht="12.75">
      <c r="A123" s="67" t="s">
        <v>185</v>
      </c>
      <c r="B123" s="63" t="s">
        <v>434</v>
      </c>
      <c r="C123" s="63" t="s">
        <v>403</v>
      </c>
      <c r="D123" s="66" t="s">
        <v>404</v>
      </c>
      <c r="E123" s="66" t="s">
        <v>409</v>
      </c>
    </row>
    <row r="124" spans="1:5" ht="12.75">
      <c r="A124" s="67" t="s">
        <v>186</v>
      </c>
      <c r="B124" s="63" t="s">
        <v>430</v>
      </c>
      <c r="C124" s="63" t="s">
        <v>403</v>
      </c>
      <c r="D124" s="66" t="s">
        <v>404</v>
      </c>
      <c r="E124" s="66" t="s">
        <v>409</v>
      </c>
    </row>
    <row r="125" spans="1:5" ht="12.75">
      <c r="A125" s="67" t="s">
        <v>187</v>
      </c>
      <c r="B125" s="63" t="s">
        <v>431</v>
      </c>
      <c r="C125" s="63" t="s">
        <v>403</v>
      </c>
      <c r="D125" s="66" t="s">
        <v>404</v>
      </c>
      <c r="E125" s="66" t="s">
        <v>409</v>
      </c>
    </row>
    <row r="126" spans="1:5" ht="12.75">
      <c r="A126" s="67" t="s">
        <v>188</v>
      </c>
      <c r="B126" s="63" t="s">
        <v>432</v>
      </c>
      <c r="C126" s="63" t="s">
        <v>403</v>
      </c>
      <c r="D126" s="66" t="s">
        <v>404</v>
      </c>
      <c r="E126" s="66" t="s">
        <v>409</v>
      </c>
    </row>
    <row r="127" spans="1:5" ht="12.75">
      <c r="A127" s="67" t="s">
        <v>189</v>
      </c>
      <c r="B127" s="63" t="s">
        <v>433</v>
      </c>
      <c r="C127" s="63" t="s">
        <v>403</v>
      </c>
      <c r="D127" s="66" t="s">
        <v>404</v>
      </c>
      <c r="E127" s="66" t="s">
        <v>409</v>
      </c>
    </row>
    <row r="128" spans="1:5" ht="12.75">
      <c r="A128" s="67" t="s">
        <v>190</v>
      </c>
      <c r="B128" s="63" t="s">
        <v>454</v>
      </c>
      <c r="C128" s="66" t="s">
        <v>458</v>
      </c>
      <c r="D128" s="63" t="s">
        <v>438</v>
      </c>
      <c r="E128" s="66" t="s">
        <v>409</v>
      </c>
    </row>
    <row r="129" spans="1:5" ht="12.75">
      <c r="A129" s="67" t="s">
        <v>191</v>
      </c>
      <c r="B129" s="88" t="s">
        <v>455</v>
      </c>
      <c r="C129" s="66" t="s">
        <v>459</v>
      </c>
      <c r="D129" s="63" t="s">
        <v>438</v>
      </c>
      <c r="E129" s="66" t="s">
        <v>409</v>
      </c>
    </row>
    <row r="130" spans="1:5" ht="12.75">
      <c r="A130" s="67" t="s">
        <v>192</v>
      </c>
      <c r="B130" s="63" t="s">
        <v>456</v>
      </c>
      <c r="C130" s="66" t="s">
        <v>460</v>
      </c>
      <c r="D130" s="63" t="s">
        <v>438</v>
      </c>
      <c r="E130" s="66" t="s">
        <v>409</v>
      </c>
    </row>
    <row r="131" spans="1:5" ht="12.75">
      <c r="A131" s="67" t="s">
        <v>193</v>
      </c>
      <c r="B131" s="88" t="s">
        <v>457</v>
      </c>
      <c r="C131" s="66" t="s">
        <v>461</v>
      </c>
      <c r="D131" s="63" t="s">
        <v>438</v>
      </c>
      <c r="E131" s="66" t="s">
        <v>409</v>
      </c>
    </row>
    <row r="132" spans="1:5" ht="12.75">
      <c r="A132" s="67" t="s">
        <v>194</v>
      </c>
      <c r="B132" s="63" t="s">
        <v>443</v>
      </c>
      <c r="C132" s="66" t="s">
        <v>442</v>
      </c>
      <c r="D132" s="63" t="s">
        <v>438</v>
      </c>
      <c r="E132" s="66" t="s">
        <v>409</v>
      </c>
    </row>
    <row r="133" spans="1:5" ht="12.75">
      <c r="A133" s="67" t="s">
        <v>195</v>
      </c>
      <c r="B133" s="88" t="s">
        <v>440</v>
      </c>
      <c r="C133" s="66" t="s">
        <v>441</v>
      </c>
      <c r="D133" s="63" t="s">
        <v>438</v>
      </c>
      <c r="E133" s="66" t="s">
        <v>409</v>
      </c>
    </row>
    <row r="134" spans="1:5" ht="12.75">
      <c r="A134" s="67" t="s">
        <v>196</v>
      </c>
      <c r="B134" s="63" t="s">
        <v>445</v>
      </c>
      <c r="C134" s="66" t="s">
        <v>444</v>
      </c>
      <c r="D134" s="63" t="s">
        <v>438</v>
      </c>
      <c r="E134" s="66" t="s">
        <v>409</v>
      </c>
    </row>
    <row r="135" spans="1:5" ht="12.75">
      <c r="A135" s="67" t="s">
        <v>197</v>
      </c>
      <c r="B135" s="88" t="s">
        <v>439</v>
      </c>
      <c r="C135" s="66" t="s">
        <v>437</v>
      </c>
      <c r="D135" s="63" t="s">
        <v>438</v>
      </c>
      <c r="E135" s="66" t="s">
        <v>409</v>
      </c>
    </row>
    <row r="136" spans="1:5" ht="12.75">
      <c r="A136" s="67" t="s">
        <v>198</v>
      </c>
      <c r="B136" s="63" t="s">
        <v>446</v>
      </c>
      <c r="C136" s="66" t="s">
        <v>450</v>
      </c>
      <c r="D136" s="63" t="s">
        <v>438</v>
      </c>
      <c r="E136" s="66" t="s">
        <v>409</v>
      </c>
    </row>
    <row r="137" spans="1:5" ht="12.75">
      <c r="A137" s="67" t="s">
        <v>199</v>
      </c>
      <c r="B137" s="88" t="s">
        <v>447</v>
      </c>
      <c r="C137" s="66" t="s">
        <v>451</v>
      </c>
      <c r="D137" s="63" t="s">
        <v>438</v>
      </c>
      <c r="E137" s="66" t="s">
        <v>409</v>
      </c>
    </row>
    <row r="138" spans="1:5" ht="12.75">
      <c r="A138" s="67" t="s">
        <v>200</v>
      </c>
      <c r="B138" s="63" t="s">
        <v>448</v>
      </c>
      <c r="C138" s="66" t="s">
        <v>452</v>
      </c>
      <c r="D138" s="63" t="s">
        <v>438</v>
      </c>
      <c r="E138" s="66" t="s">
        <v>409</v>
      </c>
    </row>
    <row r="139" spans="1:5" ht="12.75">
      <c r="A139" s="67" t="s">
        <v>201</v>
      </c>
      <c r="B139" s="88" t="s">
        <v>449</v>
      </c>
      <c r="C139" s="66" t="s">
        <v>453</v>
      </c>
      <c r="D139" s="63" t="s">
        <v>438</v>
      </c>
      <c r="E139" s="66" t="s">
        <v>409</v>
      </c>
    </row>
    <row r="140" spans="1:5" ht="12.75">
      <c r="A140" s="67" t="s">
        <v>202</v>
      </c>
      <c r="B140" s="63" t="s">
        <v>463</v>
      </c>
      <c r="C140" s="66" t="s">
        <v>462</v>
      </c>
      <c r="D140" s="63" t="s">
        <v>438</v>
      </c>
      <c r="E140" s="66" t="s">
        <v>409</v>
      </c>
    </row>
    <row r="141" spans="1:5" ht="12.75">
      <c r="A141" s="67" t="s">
        <v>203</v>
      </c>
      <c r="B141" s="63" t="s">
        <v>464</v>
      </c>
      <c r="C141" s="66" t="s">
        <v>462</v>
      </c>
      <c r="D141" s="63" t="s">
        <v>438</v>
      </c>
      <c r="E141" s="66" t="s">
        <v>409</v>
      </c>
    </row>
    <row r="142" spans="1:5" ht="12.75">
      <c r="A142" s="67" t="s">
        <v>204</v>
      </c>
      <c r="B142" s="63" t="s">
        <v>465</v>
      </c>
      <c r="C142" s="66" t="s">
        <v>462</v>
      </c>
      <c r="D142" s="63" t="s">
        <v>438</v>
      </c>
      <c r="E142" s="66" t="s">
        <v>409</v>
      </c>
    </row>
    <row r="143" spans="1:5" ht="12.75">
      <c r="A143" s="67" t="s">
        <v>205</v>
      </c>
      <c r="B143" s="63" t="s">
        <v>466</v>
      </c>
      <c r="C143" s="66" t="s">
        <v>462</v>
      </c>
      <c r="D143" s="63" t="s">
        <v>438</v>
      </c>
      <c r="E143" s="66" t="s">
        <v>409</v>
      </c>
    </row>
    <row r="144" spans="1:5" ht="12.75">
      <c r="A144" s="67" t="s">
        <v>206</v>
      </c>
      <c r="B144" s="63" t="s">
        <v>467</v>
      </c>
      <c r="C144" s="66" t="s">
        <v>462</v>
      </c>
      <c r="D144" s="63" t="s">
        <v>438</v>
      </c>
      <c r="E144" s="66" t="s">
        <v>409</v>
      </c>
    </row>
    <row r="145" spans="1:5" ht="12.75">
      <c r="A145" s="67" t="s">
        <v>207</v>
      </c>
      <c r="B145" s="63" t="s">
        <v>468</v>
      </c>
      <c r="C145" s="66" t="s">
        <v>462</v>
      </c>
      <c r="D145" s="63" t="s">
        <v>438</v>
      </c>
      <c r="E145" s="66" t="s">
        <v>409</v>
      </c>
    </row>
    <row r="146" spans="1:5" ht="12.75">
      <c r="A146" s="67" t="s">
        <v>208</v>
      </c>
      <c r="B146" s="66" t="s">
        <v>469</v>
      </c>
      <c r="C146" s="66" t="s">
        <v>462</v>
      </c>
      <c r="D146" s="63" t="s">
        <v>438</v>
      </c>
      <c r="E146" s="66" t="s">
        <v>409</v>
      </c>
    </row>
    <row r="147" spans="1:5" ht="12.75">
      <c r="A147" s="67" t="s">
        <v>209</v>
      </c>
      <c r="B147" s="66" t="s">
        <v>470</v>
      </c>
      <c r="C147" s="66" t="s">
        <v>462</v>
      </c>
      <c r="D147" s="63" t="s">
        <v>438</v>
      </c>
      <c r="E147" s="66" t="s">
        <v>409</v>
      </c>
    </row>
    <row r="148" spans="1:5" ht="12.75">
      <c r="A148" s="67" t="s">
        <v>210</v>
      </c>
      <c r="B148" s="66" t="s">
        <v>471</v>
      </c>
      <c r="C148" s="66" t="s">
        <v>462</v>
      </c>
      <c r="D148" s="63" t="s">
        <v>438</v>
      </c>
      <c r="E148" s="66" t="s">
        <v>409</v>
      </c>
    </row>
    <row r="149" spans="1:5" ht="12.75">
      <c r="A149" s="67" t="s">
        <v>211</v>
      </c>
      <c r="B149" s="66" t="s">
        <v>472</v>
      </c>
      <c r="C149" s="66" t="s">
        <v>462</v>
      </c>
      <c r="D149" s="63" t="s">
        <v>438</v>
      </c>
      <c r="E149" s="66" t="s">
        <v>409</v>
      </c>
    </row>
    <row r="150" spans="1:5" ht="12.75">
      <c r="A150" s="67" t="s">
        <v>212</v>
      </c>
      <c r="B150" s="66" t="s">
        <v>473</v>
      </c>
      <c r="C150" s="66" t="s">
        <v>462</v>
      </c>
      <c r="D150" s="63" t="s">
        <v>438</v>
      </c>
      <c r="E150" s="66" t="s">
        <v>409</v>
      </c>
    </row>
    <row r="151" spans="1:5" ht="12.75">
      <c r="A151" s="67" t="s">
        <v>213</v>
      </c>
      <c r="B151" s="66" t="s">
        <v>474</v>
      </c>
      <c r="C151" s="66" t="s">
        <v>462</v>
      </c>
      <c r="D151" s="63" t="s">
        <v>438</v>
      </c>
      <c r="E151" s="66" t="s">
        <v>409</v>
      </c>
    </row>
    <row r="152" spans="1:5" ht="12.75">
      <c r="A152" s="67" t="s">
        <v>214</v>
      </c>
      <c r="B152" s="66" t="s">
        <v>475</v>
      </c>
      <c r="C152" s="66" t="s">
        <v>462</v>
      </c>
      <c r="D152" s="63" t="s">
        <v>438</v>
      </c>
      <c r="E152" s="66" t="s">
        <v>409</v>
      </c>
    </row>
    <row r="153" spans="1:5" ht="12.75">
      <c r="A153" s="67" t="s">
        <v>215</v>
      </c>
      <c r="B153" s="66" t="s">
        <v>476</v>
      </c>
      <c r="C153" s="66" t="s">
        <v>462</v>
      </c>
      <c r="D153" s="63" t="s">
        <v>438</v>
      </c>
      <c r="E153" s="66" t="s">
        <v>409</v>
      </c>
    </row>
    <row r="154" spans="1:5" ht="12.75">
      <c r="A154" s="67" t="s">
        <v>216</v>
      </c>
      <c r="B154" s="66" t="s">
        <v>477</v>
      </c>
      <c r="C154" s="66" t="s">
        <v>462</v>
      </c>
      <c r="D154" s="63" t="s">
        <v>438</v>
      </c>
      <c r="E154" s="66" t="s">
        <v>409</v>
      </c>
    </row>
    <row r="155" spans="1:5" ht="12.75">
      <c r="A155" s="78" t="s">
        <v>217</v>
      </c>
      <c r="B155" s="63" t="s">
        <v>478</v>
      </c>
      <c r="C155" s="63" t="s">
        <v>479</v>
      </c>
      <c r="D155" s="63" t="s">
        <v>408</v>
      </c>
      <c r="E155" s="63" t="s">
        <v>409</v>
      </c>
    </row>
    <row r="156" spans="1:5" ht="12.75">
      <c r="A156" s="78" t="s">
        <v>218</v>
      </c>
      <c r="B156" s="63" t="s">
        <v>480</v>
      </c>
      <c r="C156" s="63" t="s">
        <v>479</v>
      </c>
      <c r="D156" s="63" t="s">
        <v>408</v>
      </c>
      <c r="E156" s="63" t="s">
        <v>409</v>
      </c>
    </row>
    <row r="157" spans="1:5" ht="12.75">
      <c r="A157" s="78" t="s">
        <v>219</v>
      </c>
      <c r="B157" s="63" t="s">
        <v>481</v>
      </c>
      <c r="C157" s="63" t="s">
        <v>479</v>
      </c>
      <c r="D157" s="63" t="s">
        <v>408</v>
      </c>
      <c r="E157" s="63" t="s">
        <v>409</v>
      </c>
    </row>
    <row r="158" spans="1:5" ht="12.75">
      <c r="A158" s="84" t="s">
        <v>220</v>
      </c>
      <c r="B158" s="63" t="s">
        <v>482</v>
      </c>
      <c r="C158" s="63" t="s">
        <v>479</v>
      </c>
      <c r="D158" s="63" t="s">
        <v>408</v>
      </c>
      <c r="E158" s="63" t="s">
        <v>409</v>
      </c>
    </row>
    <row r="159" spans="1:5" ht="12.75">
      <c r="A159" s="84" t="s">
        <v>221</v>
      </c>
      <c r="B159" s="63" t="s">
        <v>483</v>
      </c>
      <c r="C159" s="63" t="s">
        <v>479</v>
      </c>
      <c r="D159" s="63" t="s">
        <v>408</v>
      </c>
      <c r="E159" s="63" t="s">
        <v>409</v>
      </c>
    </row>
    <row r="160" spans="1:5" ht="12.75">
      <c r="A160" s="84" t="s">
        <v>222</v>
      </c>
      <c r="B160" s="63" t="s">
        <v>484</v>
      </c>
      <c r="C160" s="63" t="s">
        <v>479</v>
      </c>
      <c r="D160" s="63" t="s">
        <v>408</v>
      </c>
      <c r="E160" s="63" t="s">
        <v>409</v>
      </c>
    </row>
    <row r="161" spans="1:5" ht="12.75">
      <c r="A161" s="84" t="s">
        <v>223</v>
      </c>
      <c r="B161" s="63" t="s">
        <v>485</v>
      </c>
      <c r="C161" s="63" t="s">
        <v>479</v>
      </c>
      <c r="D161" s="63" t="s">
        <v>408</v>
      </c>
      <c r="E161" s="63" t="s">
        <v>409</v>
      </c>
    </row>
    <row r="162" spans="1:5" ht="12.75">
      <c r="A162" s="84" t="s">
        <v>224</v>
      </c>
      <c r="B162" s="63" t="s">
        <v>486</v>
      </c>
      <c r="C162" s="63" t="s">
        <v>479</v>
      </c>
      <c r="D162" s="63" t="s">
        <v>408</v>
      </c>
      <c r="E162" s="63" t="s">
        <v>409</v>
      </c>
    </row>
    <row r="163" spans="1:5" ht="12.75">
      <c r="A163" s="84" t="s">
        <v>225</v>
      </c>
      <c r="B163" s="63" t="s">
        <v>487</v>
      </c>
      <c r="C163" s="63" t="s">
        <v>479</v>
      </c>
      <c r="D163" s="63" t="s">
        <v>408</v>
      </c>
      <c r="E163" s="63" t="s">
        <v>409</v>
      </c>
    </row>
    <row r="164" spans="1:5" ht="12.75">
      <c r="A164" s="84" t="s">
        <v>226</v>
      </c>
      <c r="B164" s="63" t="s">
        <v>488</v>
      </c>
      <c r="C164" s="63" t="s">
        <v>479</v>
      </c>
      <c r="D164" s="63" t="s">
        <v>408</v>
      </c>
      <c r="E164" s="63" t="s">
        <v>409</v>
      </c>
    </row>
    <row r="165" spans="1:5" ht="12.75">
      <c r="A165" s="84" t="s">
        <v>227</v>
      </c>
      <c r="B165" s="63" t="s">
        <v>489</v>
      </c>
      <c r="C165" s="63" t="s">
        <v>479</v>
      </c>
      <c r="D165" s="63" t="s">
        <v>408</v>
      </c>
      <c r="E165" s="63" t="s">
        <v>409</v>
      </c>
    </row>
    <row r="166" spans="1:5" ht="12.75">
      <c r="A166" s="84" t="s">
        <v>228</v>
      </c>
      <c r="B166" s="63" t="s">
        <v>490</v>
      </c>
      <c r="C166" s="63" t="s">
        <v>479</v>
      </c>
      <c r="D166" s="63" t="s">
        <v>408</v>
      </c>
      <c r="E166" s="63" t="s">
        <v>409</v>
      </c>
    </row>
    <row r="167" spans="1:5" ht="12.75">
      <c r="A167" s="78" t="s">
        <v>229</v>
      </c>
      <c r="B167" s="63" t="s">
        <v>491</v>
      </c>
      <c r="C167" s="63" t="s">
        <v>479</v>
      </c>
      <c r="D167" s="63" t="s">
        <v>408</v>
      </c>
      <c r="E167" s="63" t="s">
        <v>409</v>
      </c>
    </row>
    <row r="168" spans="1:5" ht="12.75">
      <c r="A168" s="78" t="s">
        <v>230</v>
      </c>
      <c r="B168" s="63" t="s">
        <v>492</v>
      </c>
      <c r="C168" s="63" t="s">
        <v>479</v>
      </c>
      <c r="D168" s="63" t="s">
        <v>408</v>
      </c>
      <c r="E168" s="63" t="s">
        <v>409</v>
      </c>
    </row>
    <row r="169" spans="1:5" ht="12.75">
      <c r="A169" s="78" t="s">
        <v>231</v>
      </c>
      <c r="B169" s="63" t="s">
        <v>493</v>
      </c>
      <c r="C169" s="63" t="s">
        <v>479</v>
      </c>
      <c r="D169" s="63" t="s">
        <v>408</v>
      </c>
      <c r="E169" s="63" t="s">
        <v>409</v>
      </c>
    </row>
    <row r="170" spans="1:5" ht="12.75">
      <c r="A170" s="84" t="s">
        <v>232</v>
      </c>
      <c r="B170" s="63" t="s">
        <v>500</v>
      </c>
      <c r="C170" s="63" t="s">
        <v>479</v>
      </c>
      <c r="D170" s="63" t="s">
        <v>408</v>
      </c>
      <c r="E170" s="63" t="s">
        <v>409</v>
      </c>
    </row>
    <row r="171" spans="1:5" ht="12.75">
      <c r="A171" s="84" t="s">
        <v>233</v>
      </c>
      <c r="B171" s="63" t="s">
        <v>501</v>
      </c>
      <c r="C171" s="63" t="s">
        <v>479</v>
      </c>
      <c r="D171" s="63" t="s">
        <v>408</v>
      </c>
      <c r="E171" s="63" t="s">
        <v>409</v>
      </c>
    </row>
    <row r="172" spans="1:5" ht="12.75">
      <c r="A172" s="84" t="s">
        <v>234</v>
      </c>
      <c r="B172" s="63" t="s">
        <v>502</v>
      </c>
      <c r="C172" s="63" t="s">
        <v>479</v>
      </c>
      <c r="D172" s="63" t="s">
        <v>408</v>
      </c>
      <c r="E172" s="63" t="s">
        <v>409</v>
      </c>
    </row>
    <row r="173" spans="1:5" ht="12.75">
      <c r="A173" s="84" t="s">
        <v>235</v>
      </c>
      <c r="B173" s="63" t="s">
        <v>494</v>
      </c>
      <c r="C173" s="63" t="s">
        <v>479</v>
      </c>
      <c r="D173" s="63" t="s">
        <v>408</v>
      </c>
      <c r="E173" s="63" t="s">
        <v>409</v>
      </c>
    </row>
    <row r="174" spans="1:5" ht="12.75">
      <c r="A174" s="84" t="s">
        <v>236</v>
      </c>
      <c r="B174" s="63" t="s">
        <v>495</v>
      </c>
      <c r="C174" s="63" t="s">
        <v>479</v>
      </c>
      <c r="D174" s="63" t="s">
        <v>408</v>
      </c>
      <c r="E174" s="63" t="s">
        <v>409</v>
      </c>
    </row>
    <row r="175" spans="1:5" ht="12.75">
      <c r="A175" s="84" t="s">
        <v>237</v>
      </c>
      <c r="B175" s="63" t="s">
        <v>496</v>
      </c>
      <c r="C175" s="63" t="s">
        <v>479</v>
      </c>
      <c r="D175" s="63" t="s">
        <v>408</v>
      </c>
      <c r="E175" s="63" t="s">
        <v>409</v>
      </c>
    </row>
    <row r="176" spans="1:5" ht="12.75">
      <c r="A176" s="84" t="s">
        <v>238</v>
      </c>
      <c r="B176" s="63" t="s">
        <v>497</v>
      </c>
      <c r="C176" s="63" t="s">
        <v>479</v>
      </c>
      <c r="D176" s="63" t="s">
        <v>408</v>
      </c>
      <c r="E176" s="63" t="s">
        <v>409</v>
      </c>
    </row>
    <row r="177" spans="1:5" ht="12.75">
      <c r="A177" s="84" t="s">
        <v>239</v>
      </c>
      <c r="B177" s="63" t="s">
        <v>498</v>
      </c>
      <c r="C177" s="63" t="s">
        <v>479</v>
      </c>
      <c r="D177" s="63" t="s">
        <v>408</v>
      </c>
      <c r="E177" s="63" t="s">
        <v>409</v>
      </c>
    </row>
    <row r="178" spans="1:5" ht="12.75">
      <c r="A178" s="84" t="s">
        <v>240</v>
      </c>
      <c r="B178" s="63" t="s">
        <v>499</v>
      </c>
      <c r="C178" s="63" t="s">
        <v>479</v>
      </c>
      <c r="D178" s="63" t="s">
        <v>408</v>
      </c>
      <c r="E178" s="63" t="s">
        <v>409</v>
      </c>
    </row>
    <row r="179" spans="1:5" ht="12.75">
      <c r="A179" s="79" t="s">
        <v>508</v>
      </c>
      <c r="B179" s="112" t="s">
        <v>515</v>
      </c>
      <c r="C179" s="112" t="s">
        <v>509</v>
      </c>
      <c r="D179" s="112" t="s">
        <v>510</v>
      </c>
      <c r="E179" s="112" t="s">
        <v>409</v>
      </c>
    </row>
    <row r="180" spans="1:5" ht="12.75">
      <c r="A180" s="113" t="s">
        <v>511</v>
      </c>
      <c r="B180" s="114" t="s">
        <v>512</v>
      </c>
      <c r="C180" s="114" t="s">
        <v>509</v>
      </c>
      <c r="D180" s="114" t="s">
        <v>510</v>
      </c>
      <c r="E180" s="114" t="s">
        <v>409</v>
      </c>
    </row>
    <row r="181" spans="1:5" ht="12.75">
      <c r="A181" s="113" t="s">
        <v>513</v>
      </c>
      <c r="B181" s="114" t="s">
        <v>514</v>
      </c>
      <c r="C181" s="114" t="s">
        <v>524</v>
      </c>
      <c r="D181" s="114" t="s">
        <v>510</v>
      </c>
      <c r="E181" s="114" t="s">
        <v>409</v>
      </c>
    </row>
    <row r="182" spans="1:5" ht="12.75">
      <c r="A182" s="84" t="s">
        <v>517</v>
      </c>
      <c r="B182" s="63" t="s">
        <v>518</v>
      </c>
      <c r="C182" s="63" t="s">
        <v>302</v>
      </c>
      <c r="D182" s="63" t="s">
        <v>519</v>
      </c>
      <c r="E182" s="63" t="s">
        <v>409</v>
      </c>
    </row>
    <row r="183" spans="1:5" ht="12.75">
      <c r="A183" s="84" t="s">
        <v>520</v>
      </c>
      <c r="B183" s="63" t="s">
        <v>521</v>
      </c>
      <c r="C183" s="63" t="s">
        <v>522</v>
      </c>
      <c r="D183" s="63" t="s">
        <v>510</v>
      </c>
      <c r="E183" s="63" t="s">
        <v>409</v>
      </c>
    </row>
    <row r="184" spans="1:5" ht="12.75">
      <c r="A184" s="117"/>
      <c r="B184" s="54"/>
      <c r="C184" s="54"/>
      <c r="D184" s="54"/>
      <c r="E184" s="54"/>
    </row>
    <row r="186" s="60" customFormat="1" ht="11.25">
      <c r="A186" s="90" t="s">
        <v>503</v>
      </c>
    </row>
    <row r="187" s="60" customFormat="1" ht="11.25">
      <c r="A187" s="89" t="s">
        <v>504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143"/>
  <sheetViews>
    <sheetView zoomScalePageLayoutView="0" workbookViewId="0" topLeftCell="FV1">
      <selection activeCell="GA3" sqref="GA3"/>
    </sheetView>
  </sheetViews>
  <sheetFormatPr defaultColWidth="11.421875" defaultRowHeight="12.75"/>
  <cols>
    <col min="1" max="1" width="16.28125" style="92" bestFit="1" customWidth="1"/>
    <col min="2" max="2" width="13.8515625" style="60" bestFit="1" customWidth="1"/>
    <col min="3" max="3" width="13.8515625" style="60" customWidth="1"/>
    <col min="4" max="4" width="17.00390625" style="60" bestFit="1" customWidth="1"/>
    <col min="5" max="5" width="18.8515625" style="60" bestFit="1" customWidth="1"/>
    <col min="6" max="6" width="13.421875" style="60" bestFit="1" customWidth="1"/>
    <col min="7" max="7" width="12.8515625" style="93" bestFit="1" customWidth="1"/>
    <col min="8" max="8" width="16.28125" style="60" bestFit="1" customWidth="1"/>
    <col min="9" max="9" width="14.8515625" style="94" bestFit="1" customWidth="1"/>
    <col min="10" max="10" width="17.140625" style="55" bestFit="1" customWidth="1"/>
    <col min="11" max="11" width="12.8515625" style="93" bestFit="1" customWidth="1"/>
    <col min="12" max="12" width="12.57421875" style="46" bestFit="1" customWidth="1"/>
    <col min="13" max="13" width="13.28125" style="93" bestFit="1" customWidth="1"/>
    <col min="14" max="14" width="13.00390625" style="46" bestFit="1" customWidth="1"/>
    <col min="15" max="15" width="15.421875" style="46" bestFit="1" customWidth="1"/>
    <col min="16" max="16" width="15.28125" style="93" bestFit="1" customWidth="1"/>
    <col min="17" max="17" width="15.00390625" style="46" bestFit="1" customWidth="1"/>
    <col min="18" max="18" width="16.28125" style="93" bestFit="1" customWidth="1"/>
    <col min="19" max="19" width="15.8515625" style="46" bestFit="1" customWidth="1"/>
    <col min="20" max="20" width="18.00390625" style="93" bestFit="1" customWidth="1"/>
    <col min="21" max="21" width="17.7109375" style="46" bestFit="1" customWidth="1"/>
    <col min="22" max="22" width="14.28125" style="46" bestFit="1" customWidth="1"/>
    <col min="23" max="23" width="13.8515625" style="46" bestFit="1" customWidth="1"/>
    <col min="24" max="24" width="12.8515625" style="93" bestFit="1" customWidth="1"/>
    <col min="25" max="25" width="14.8515625" style="94" bestFit="1" customWidth="1"/>
    <col min="26" max="26" width="17.140625" style="55" bestFit="1" customWidth="1"/>
    <col min="27" max="27" width="15.57421875" style="46" bestFit="1" customWidth="1"/>
    <col min="28" max="28" width="20.57421875" style="46" bestFit="1" customWidth="1"/>
    <col min="29" max="29" width="22.57421875" style="60" bestFit="1" customWidth="1"/>
    <col min="30" max="30" width="15.28125" style="60" bestFit="1" customWidth="1"/>
    <col min="31" max="31" width="25.00390625" style="60" bestFit="1" customWidth="1"/>
    <col min="32" max="32" width="24.8515625" style="60" bestFit="1" customWidth="1"/>
    <col min="33" max="33" width="12.7109375" style="94" bestFit="1" customWidth="1"/>
    <col min="34" max="34" width="12.8515625" style="94" bestFit="1" customWidth="1"/>
    <col min="35" max="35" width="17.421875" style="96" bestFit="1" customWidth="1"/>
    <col min="36" max="36" width="15.57421875" style="96" bestFit="1" customWidth="1"/>
    <col min="37" max="37" width="18.7109375" style="96" bestFit="1" customWidth="1"/>
    <col min="38" max="38" width="16.28125" style="96" bestFit="1" customWidth="1"/>
    <col min="39" max="39" width="10.421875" style="96" bestFit="1" customWidth="1"/>
    <col min="40" max="40" width="13.57421875" style="54" bestFit="1" customWidth="1"/>
    <col min="41" max="41" width="17.140625" style="54" bestFit="1" customWidth="1"/>
    <col min="42" max="42" width="15.7109375" style="94" bestFit="1" customWidth="1"/>
    <col min="43" max="43" width="20.8515625" style="60" bestFit="1" customWidth="1"/>
    <col min="44" max="44" width="21.28125" style="60" bestFit="1" customWidth="1"/>
    <col min="45" max="45" width="21.421875" style="93" bestFit="1" customWidth="1"/>
    <col min="46" max="46" width="18.7109375" style="55" bestFit="1" customWidth="1"/>
    <col min="47" max="47" width="14.8515625" style="107" bestFit="1" customWidth="1"/>
    <col min="48" max="48" width="20.00390625" style="107" bestFit="1" customWidth="1"/>
    <col min="49" max="49" width="16.8515625" style="107" bestFit="1" customWidth="1"/>
    <col min="50" max="50" width="16.140625" style="107" bestFit="1" customWidth="1"/>
    <col min="51" max="51" width="20.00390625" style="99" bestFit="1" customWidth="1"/>
    <col min="52" max="52" width="16.140625" style="107" customWidth="1"/>
    <col min="53" max="53" width="16.140625" style="60" customWidth="1"/>
    <col min="54" max="54" width="17.57421875" style="60" bestFit="1" customWidth="1"/>
    <col min="55" max="55" width="19.140625" style="60" bestFit="1" customWidth="1"/>
    <col min="56" max="56" width="22.57421875" style="60" bestFit="1" customWidth="1"/>
    <col min="57" max="57" width="21.7109375" style="60" bestFit="1" customWidth="1"/>
    <col min="58" max="58" width="20.57421875" style="60" bestFit="1" customWidth="1"/>
    <col min="59" max="59" width="22.7109375" style="46" bestFit="1" customWidth="1"/>
    <col min="60" max="60" width="27.421875" style="60" bestFit="1" customWidth="1"/>
    <col min="61" max="61" width="16.7109375" style="60" bestFit="1" customWidth="1"/>
    <col min="62" max="62" width="21.8515625" style="60" bestFit="1" customWidth="1"/>
    <col min="63" max="63" width="17.00390625" style="60" bestFit="1" customWidth="1"/>
    <col min="64" max="64" width="26.00390625" style="60" bestFit="1" customWidth="1"/>
    <col min="65" max="65" width="22.57421875" style="60" bestFit="1" customWidth="1"/>
    <col min="66" max="66" width="24.57421875" style="60" bestFit="1" customWidth="1"/>
    <col min="67" max="67" width="21.7109375" style="60" bestFit="1" customWidth="1"/>
    <col min="68" max="68" width="20.28125" style="60" bestFit="1" customWidth="1"/>
    <col min="69" max="69" width="18.421875" style="60" bestFit="1" customWidth="1"/>
    <col min="70" max="70" width="17.28125" style="60" bestFit="1" customWidth="1"/>
    <col min="71" max="71" width="18.00390625" style="60" bestFit="1" customWidth="1"/>
    <col min="72" max="72" width="26.140625" style="60" bestFit="1" customWidth="1"/>
    <col min="73" max="73" width="32.28125" style="55" bestFit="1" customWidth="1"/>
    <col min="74" max="74" width="27.57421875" style="55" bestFit="1" customWidth="1"/>
    <col min="75" max="75" width="40.28125" style="109" bestFit="1" customWidth="1"/>
    <col min="76" max="76" width="40.28125" style="109" customWidth="1"/>
    <col min="77" max="77" width="38.57421875" style="109" bestFit="1" customWidth="1"/>
    <col min="78" max="78" width="38.57421875" style="109" customWidth="1"/>
    <col min="79" max="79" width="16.7109375" style="107" bestFit="1" customWidth="1"/>
    <col min="80" max="80" width="18.8515625" style="110" bestFit="1" customWidth="1"/>
    <col min="81" max="81" width="20.421875" style="111" bestFit="1" customWidth="1"/>
    <col min="82" max="82" width="16.8515625" style="60" bestFit="1" customWidth="1"/>
    <col min="83" max="83" width="18.57421875" style="42" bestFit="1" customWidth="1"/>
    <col min="84" max="84" width="23.421875" style="104" bestFit="1" customWidth="1"/>
    <col min="85" max="85" width="19.421875" style="105" customWidth="1"/>
    <col min="86" max="86" width="23.57421875" style="46" bestFit="1" customWidth="1"/>
    <col min="87" max="87" width="18.7109375" style="54" bestFit="1" customWidth="1"/>
    <col min="88" max="88" width="21.57421875" style="46" bestFit="1" customWidth="1"/>
    <col min="89" max="89" width="19.140625" style="60" bestFit="1" customWidth="1"/>
    <col min="90" max="90" width="18.140625" style="60" bestFit="1" customWidth="1"/>
    <col min="91" max="91" width="19.140625" style="60" bestFit="1" customWidth="1"/>
    <col min="92" max="92" width="30.8515625" style="60" bestFit="1" customWidth="1"/>
    <col min="93" max="93" width="35.7109375" style="60" bestFit="1" customWidth="1"/>
    <col min="94" max="95" width="25.421875" style="60" bestFit="1" customWidth="1"/>
    <col min="96" max="96" width="24.00390625" style="54" bestFit="1" customWidth="1"/>
    <col min="97" max="97" width="23.57421875" style="54" bestFit="1" customWidth="1"/>
    <col min="98" max="98" width="30.57421875" style="60" bestFit="1" customWidth="1"/>
    <col min="99" max="99" width="28.140625" style="60" bestFit="1" customWidth="1"/>
    <col min="100" max="100" width="31.28125" style="60" bestFit="1" customWidth="1"/>
    <col min="101" max="101" width="32.421875" style="60" bestFit="1" customWidth="1"/>
    <col min="102" max="102" width="35.8515625" style="60" bestFit="1" customWidth="1"/>
    <col min="103" max="103" width="28.140625" style="57" bestFit="1" customWidth="1"/>
    <col min="104" max="104" width="28.57421875" style="57" bestFit="1" customWidth="1"/>
    <col min="105" max="105" width="28.140625" style="57" bestFit="1" customWidth="1"/>
    <col min="106" max="106" width="34.57421875" style="57" bestFit="1" customWidth="1"/>
    <col min="107" max="107" width="35.57421875" style="57" bestFit="1" customWidth="1"/>
    <col min="108" max="108" width="35.140625" style="57" bestFit="1" customWidth="1"/>
    <col min="109" max="109" width="28.28125" style="54" bestFit="1" customWidth="1"/>
    <col min="110" max="110" width="28.7109375" style="54" bestFit="1" customWidth="1"/>
    <col min="111" max="111" width="28.28125" style="54" bestFit="1" customWidth="1"/>
    <col min="112" max="112" width="27.28125" style="54" bestFit="1" customWidth="1"/>
    <col min="113" max="113" width="27.7109375" style="54" bestFit="1" customWidth="1"/>
    <col min="114" max="114" width="27.28125" style="54" bestFit="1" customWidth="1"/>
    <col min="115" max="115" width="30.140625" style="54" bestFit="1" customWidth="1"/>
    <col min="116" max="116" width="30.00390625" style="54" bestFit="1" customWidth="1"/>
    <col min="117" max="117" width="29.57421875" style="54" bestFit="1" customWidth="1"/>
    <col min="118" max="118" width="29.140625" style="54" bestFit="1" customWidth="1"/>
    <col min="119" max="119" width="29.00390625" style="54" bestFit="1" customWidth="1"/>
    <col min="120" max="120" width="28.57421875" style="54" bestFit="1" customWidth="1"/>
    <col min="121" max="121" width="28.8515625" style="54" bestFit="1" customWidth="1"/>
    <col min="122" max="122" width="29.28125" style="54" bestFit="1" customWidth="1"/>
    <col min="123" max="123" width="28.8515625" style="54" bestFit="1" customWidth="1"/>
    <col min="124" max="124" width="27.8515625" style="54" bestFit="1" customWidth="1"/>
    <col min="125" max="125" width="28.28125" style="54" bestFit="1" customWidth="1"/>
    <col min="126" max="126" width="27.8515625" style="54" bestFit="1" customWidth="1"/>
    <col min="127" max="127" width="18.421875" style="60" bestFit="1" customWidth="1"/>
    <col min="128" max="128" width="27.8515625" style="60" bestFit="1" customWidth="1"/>
    <col min="129" max="129" width="26.7109375" style="60" bestFit="1" customWidth="1"/>
    <col min="130" max="130" width="22.28125" style="60" bestFit="1" customWidth="1"/>
    <col min="131" max="131" width="18.421875" style="60" bestFit="1" customWidth="1"/>
    <col min="132" max="132" width="27.8515625" style="60" bestFit="1" customWidth="1"/>
    <col min="133" max="133" width="26.7109375" style="60" bestFit="1" customWidth="1"/>
    <col min="134" max="134" width="22.28125" style="60" bestFit="1" customWidth="1"/>
    <col min="135" max="135" width="18.8515625" style="60" bestFit="1" customWidth="1"/>
    <col min="136" max="136" width="28.28125" style="60" bestFit="1" customWidth="1"/>
    <col min="137" max="137" width="27.140625" style="60" bestFit="1" customWidth="1"/>
    <col min="138" max="138" width="22.7109375" style="60" bestFit="1" customWidth="1"/>
    <col min="139" max="139" width="20.57421875" style="60" bestFit="1" customWidth="1"/>
    <col min="140" max="140" width="21.8515625" style="60" bestFit="1" customWidth="1"/>
    <col min="141" max="141" width="20.57421875" style="60" bestFit="1" customWidth="1"/>
    <col min="142" max="142" width="21.8515625" style="60" bestFit="1" customWidth="1"/>
    <col min="143" max="143" width="21.00390625" style="60" bestFit="1" customWidth="1"/>
    <col min="144" max="144" width="22.28125" style="60" bestFit="1" customWidth="1"/>
    <col min="145" max="145" width="27.00390625" style="60" bestFit="1" customWidth="1"/>
    <col min="146" max="146" width="27.8515625" style="60" bestFit="1" customWidth="1"/>
    <col min="147" max="147" width="30.421875" style="60" bestFit="1" customWidth="1"/>
    <col min="148" max="148" width="27.00390625" style="60" bestFit="1" customWidth="1"/>
    <col min="149" max="149" width="27.8515625" style="60" bestFit="1" customWidth="1"/>
    <col min="150" max="150" width="30.421875" style="60" bestFit="1" customWidth="1"/>
    <col min="151" max="151" width="27.421875" style="60" bestFit="1" customWidth="1"/>
    <col min="152" max="152" width="28.28125" style="60" bestFit="1" customWidth="1"/>
    <col min="153" max="153" width="30.8515625" style="60" bestFit="1" customWidth="1"/>
    <col min="154" max="155" width="28.00390625" style="53" bestFit="1" customWidth="1"/>
    <col min="156" max="156" width="31.8515625" style="53" bestFit="1" customWidth="1"/>
    <col min="157" max="157" width="26.8515625" style="46" bestFit="1" customWidth="1"/>
    <col min="158" max="158" width="27.7109375" style="46" bestFit="1" customWidth="1"/>
    <col min="159" max="159" width="30.28125" style="46" bestFit="1" customWidth="1"/>
    <col min="160" max="160" width="26.8515625" style="46" bestFit="1" customWidth="1"/>
    <col min="161" max="161" width="27.7109375" style="46" bestFit="1" customWidth="1"/>
    <col min="162" max="162" width="30.28125" style="46" bestFit="1" customWidth="1"/>
    <col min="163" max="163" width="27.28125" style="46" bestFit="1" customWidth="1"/>
    <col min="164" max="164" width="28.140625" style="46" bestFit="1" customWidth="1"/>
    <col min="165" max="165" width="30.7109375" style="46" bestFit="1" customWidth="1"/>
    <col min="166" max="167" width="30.28125" style="53" bestFit="1" customWidth="1"/>
    <col min="168" max="168" width="30.7109375" style="53" bestFit="1" customWidth="1"/>
    <col min="169" max="169" width="25.7109375" style="46" bestFit="1" customWidth="1"/>
    <col min="170" max="170" width="26.7109375" style="46" bestFit="1" customWidth="1"/>
    <col min="171" max="171" width="29.28125" style="46" bestFit="1" customWidth="1"/>
    <col min="172" max="172" width="25.7109375" style="46" bestFit="1" customWidth="1"/>
    <col min="173" max="173" width="26.7109375" style="46" bestFit="1" customWidth="1"/>
    <col min="174" max="174" width="29.28125" style="46" bestFit="1" customWidth="1"/>
    <col min="175" max="175" width="26.140625" style="46" bestFit="1" customWidth="1"/>
    <col min="176" max="176" width="27.140625" style="46" bestFit="1" customWidth="1"/>
    <col min="177" max="177" width="29.7109375" style="46" bestFit="1" customWidth="1"/>
    <col min="178" max="178" width="20.7109375" style="60" bestFit="1" customWidth="1"/>
    <col min="179" max="179" width="18.28125" style="60" bestFit="1" customWidth="1"/>
    <col min="180" max="180" width="20.140625" style="60" bestFit="1" customWidth="1"/>
    <col min="181" max="181" width="15.28125" style="60" bestFit="1" customWidth="1"/>
    <col min="182" max="182" width="18.8515625" style="60" bestFit="1" customWidth="1"/>
    <col min="183" max="16384" width="11.421875" style="60" customWidth="1"/>
  </cols>
  <sheetData>
    <row r="1" spans="1:182" s="2" customFormat="1" ht="11.25">
      <c r="A1" s="45" t="s">
        <v>164</v>
      </c>
      <c r="B1" s="2" t="s">
        <v>132</v>
      </c>
      <c r="C1" s="2" t="s">
        <v>165</v>
      </c>
      <c r="D1" s="1" t="s">
        <v>246</v>
      </c>
      <c r="E1" s="1" t="s">
        <v>0</v>
      </c>
      <c r="F1" s="9" t="s">
        <v>1</v>
      </c>
      <c r="G1" s="14" t="s">
        <v>2</v>
      </c>
      <c r="H1" s="9" t="s">
        <v>3</v>
      </c>
      <c r="I1" s="12" t="s">
        <v>4</v>
      </c>
      <c r="J1" s="15" t="s">
        <v>69</v>
      </c>
      <c r="K1" s="14" t="s">
        <v>5</v>
      </c>
      <c r="L1" s="13" t="s">
        <v>6</v>
      </c>
      <c r="M1" s="14" t="s">
        <v>7</v>
      </c>
      <c r="N1" s="13" t="s">
        <v>8</v>
      </c>
      <c r="O1" s="13" t="s">
        <v>9</v>
      </c>
      <c r="P1" s="14" t="s">
        <v>10</v>
      </c>
      <c r="Q1" s="13" t="s">
        <v>11</v>
      </c>
      <c r="R1" s="14" t="s">
        <v>12</v>
      </c>
      <c r="S1" s="13" t="s">
        <v>13</v>
      </c>
      <c r="T1" s="14" t="s">
        <v>14</v>
      </c>
      <c r="U1" s="13" t="s">
        <v>15</v>
      </c>
      <c r="V1" s="13" t="s">
        <v>16</v>
      </c>
      <c r="W1" s="13" t="s">
        <v>17</v>
      </c>
      <c r="X1" s="14" t="s">
        <v>18</v>
      </c>
      <c r="Y1" s="12" t="s">
        <v>19</v>
      </c>
      <c r="Z1" s="15" t="s">
        <v>70</v>
      </c>
      <c r="AA1" s="13" t="s">
        <v>71</v>
      </c>
      <c r="AB1" s="13" t="s">
        <v>52</v>
      </c>
      <c r="AC1" s="10" t="s">
        <v>53</v>
      </c>
      <c r="AD1" s="1" t="s">
        <v>54</v>
      </c>
      <c r="AE1" s="2" t="s">
        <v>63</v>
      </c>
      <c r="AF1" s="1" t="s">
        <v>55</v>
      </c>
      <c r="AG1" s="17" t="s">
        <v>79</v>
      </c>
      <c r="AH1" s="17" t="s">
        <v>56</v>
      </c>
      <c r="AI1" s="1" t="s">
        <v>58</v>
      </c>
      <c r="AJ1" s="1" t="s">
        <v>59</v>
      </c>
      <c r="AK1" s="1" t="s">
        <v>60</v>
      </c>
      <c r="AL1" s="1" t="s">
        <v>61</v>
      </c>
      <c r="AM1" s="1" t="s">
        <v>57</v>
      </c>
      <c r="AN1" s="1" t="s">
        <v>119</v>
      </c>
      <c r="AO1" s="1" t="s">
        <v>120</v>
      </c>
      <c r="AP1" s="18" t="s">
        <v>62</v>
      </c>
      <c r="AQ1" s="1" t="s">
        <v>72</v>
      </c>
      <c r="AR1" s="1" t="s">
        <v>73</v>
      </c>
      <c r="AS1" s="19" t="s">
        <v>74</v>
      </c>
      <c r="AT1" s="28" t="s">
        <v>121</v>
      </c>
      <c r="AU1" s="32" t="s">
        <v>76</v>
      </c>
      <c r="AV1" s="32" t="s">
        <v>77</v>
      </c>
      <c r="AW1" s="32" t="s">
        <v>75</v>
      </c>
      <c r="AX1" s="32" t="s">
        <v>78</v>
      </c>
      <c r="AY1" s="33" t="s">
        <v>80</v>
      </c>
      <c r="AZ1" s="32" t="s">
        <v>91</v>
      </c>
      <c r="BA1" s="1" t="s">
        <v>95</v>
      </c>
      <c r="BB1" s="1" t="s">
        <v>81</v>
      </c>
      <c r="BC1" s="1" t="s">
        <v>122</v>
      </c>
      <c r="BD1" s="11" t="s">
        <v>82</v>
      </c>
      <c r="BE1" s="11" t="s">
        <v>83</v>
      </c>
      <c r="BF1" s="11" t="s">
        <v>84</v>
      </c>
      <c r="BG1" s="20" t="s">
        <v>96</v>
      </c>
      <c r="BH1" s="1" t="s">
        <v>85</v>
      </c>
      <c r="BI1" s="1" t="s">
        <v>86</v>
      </c>
      <c r="BJ1" s="1" t="s">
        <v>87</v>
      </c>
      <c r="BK1" s="1" t="s">
        <v>88</v>
      </c>
      <c r="BL1" s="1" t="s">
        <v>89</v>
      </c>
      <c r="BM1" s="1" t="s">
        <v>90</v>
      </c>
      <c r="BN1" s="1" t="s">
        <v>92</v>
      </c>
      <c r="BO1" s="1" t="s">
        <v>93</v>
      </c>
      <c r="BP1" s="1" t="s">
        <v>94</v>
      </c>
      <c r="BQ1" s="26" t="s">
        <v>97</v>
      </c>
      <c r="BR1" s="26" t="s">
        <v>98</v>
      </c>
      <c r="BS1" s="2" t="s">
        <v>99</v>
      </c>
      <c r="BT1" s="11" t="s">
        <v>64</v>
      </c>
      <c r="BU1" s="38" t="s">
        <v>105</v>
      </c>
      <c r="BV1" s="38" t="s">
        <v>106</v>
      </c>
      <c r="BW1" s="37" t="s">
        <v>107</v>
      </c>
      <c r="BX1" s="37" t="s">
        <v>117</v>
      </c>
      <c r="BY1" s="37" t="s">
        <v>108</v>
      </c>
      <c r="BZ1" s="37" t="s">
        <v>118</v>
      </c>
      <c r="CA1" s="32" t="s">
        <v>109</v>
      </c>
      <c r="CB1" s="32" t="s">
        <v>110</v>
      </c>
      <c r="CC1" s="35" t="s">
        <v>65</v>
      </c>
      <c r="CD1" s="1" t="s">
        <v>66</v>
      </c>
      <c r="CE1" s="41" t="s">
        <v>111</v>
      </c>
      <c r="CF1" s="43" t="s">
        <v>112</v>
      </c>
      <c r="CG1" s="11" t="s">
        <v>127</v>
      </c>
      <c r="CH1" s="5" t="s">
        <v>128</v>
      </c>
      <c r="CI1" s="1" t="s">
        <v>113</v>
      </c>
      <c r="CJ1" s="20" t="s">
        <v>114</v>
      </c>
      <c r="CK1" s="2" t="s">
        <v>100</v>
      </c>
      <c r="CL1" s="2" t="s">
        <v>101</v>
      </c>
      <c r="CM1" s="2" t="s">
        <v>102</v>
      </c>
      <c r="CN1" s="2" t="s">
        <v>125</v>
      </c>
      <c r="CO1" s="2" t="s">
        <v>126</v>
      </c>
      <c r="CP1" s="2" t="s">
        <v>103</v>
      </c>
      <c r="CQ1" s="2" t="s">
        <v>104</v>
      </c>
      <c r="CR1" s="1" t="s">
        <v>115</v>
      </c>
      <c r="CS1" s="1" t="s">
        <v>116</v>
      </c>
      <c r="CT1" s="1" t="s">
        <v>123</v>
      </c>
      <c r="CU1" s="1" t="s">
        <v>124</v>
      </c>
      <c r="CV1" s="2" t="s">
        <v>129</v>
      </c>
      <c r="CW1" s="2" t="s">
        <v>130</v>
      </c>
      <c r="CX1" s="2" t="s">
        <v>131</v>
      </c>
      <c r="CY1" s="47" t="s">
        <v>166</v>
      </c>
      <c r="CZ1" s="47" t="s">
        <v>167</v>
      </c>
      <c r="DA1" s="47" t="s">
        <v>168</v>
      </c>
      <c r="DB1" s="47" t="s">
        <v>169</v>
      </c>
      <c r="DC1" s="47" t="s">
        <v>170</v>
      </c>
      <c r="DD1" s="47" t="s">
        <v>171</v>
      </c>
      <c r="DE1" s="48" t="s">
        <v>172</v>
      </c>
      <c r="DF1" s="48" t="s">
        <v>173</v>
      </c>
      <c r="DG1" s="48" t="s">
        <v>174</v>
      </c>
      <c r="DH1" s="48" t="s">
        <v>175</v>
      </c>
      <c r="DI1" s="48" t="s">
        <v>176</v>
      </c>
      <c r="DJ1" s="48" t="s">
        <v>177</v>
      </c>
      <c r="DK1" s="48" t="s">
        <v>178</v>
      </c>
      <c r="DL1" s="48" t="s">
        <v>179</v>
      </c>
      <c r="DM1" s="48" t="s">
        <v>180</v>
      </c>
      <c r="DN1" s="48" t="s">
        <v>181</v>
      </c>
      <c r="DO1" s="48" t="s">
        <v>182</v>
      </c>
      <c r="DP1" s="48" t="s">
        <v>183</v>
      </c>
      <c r="DQ1" s="48" t="s">
        <v>184</v>
      </c>
      <c r="DR1" s="48" t="s">
        <v>185</v>
      </c>
      <c r="DS1" s="48" t="s">
        <v>186</v>
      </c>
      <c r="DT1" s="48" t="s">
        <v>187</v>
      </c>
      <c r="DU1" s="48" t="s">
        <v>188</v>
      </c>
      <c r="DV1" s="48" t="s">
        <v>189</v>
      </c>
      <c r="DW1" s="2" t="s">
        <v>190</v>
      </c>
      <c r="DX1" s="2" t="s">
        <v>191</v>
      </c>
      <c r="DY1" s="2" t="s">
        <v>192</v>
      </c>
      <c r="DZ1" s="2" t="s">
        <v>193</v>
      </c>
      <c r="EA1" s="2" t="s">
        <v>194</v>
      </c>
      <c r="EB1" s="2" t="s">
        <v>195</v>
      </c>
      <c r="EC1" s="2" t="s">
        <v>196</v>
      </c>
      <c r="ED1" s="2" t="s">
        <v>197</v>
      </c>
      <c r="EE1" s="2" t="s">
        <v>198</v>
      </c>
      <c r="EF1" s="2" t="s">
        <v>199</v>
      </c>
      <c r="EG1" s="2" t="s">
        <v>200</v>
      </c>
      <c r="EH1" s="2" t="s">
        <v>201</v>
      </c>
      <c r="EI1" s="2" t="s">
        <v>202</v>
      </c>
      <c r="EJ1" s="2" t="s">
        <v>203</v>
      </c>
      <c r="EK1" s="2" t="s">
        <v>204</v>
      </c>
      <c r="EL1" s="2" t="s">
        <v>205</v>
      </c>
      <c r="EM1" s="2" t="s">
        <v>206</v>
      </c>
      <c r="EN1" s="2" t="s">
        <v>207</v>
      </c>
      <c r="EO1" s="2" t="s">
        <v>208</v>
      </c>
      <c r="EP1" s="2" t="s">
        <v>209</v>
      </c>
      <c r="EQ1" s="2" t="s">
        <v>210</v>
      </c>
      <c r="ER1" s="2" t="s">
        <v>211</v>
      </c>
      <c r="ES1" s="2" t="s">
        <v>212</v>
      </c>
      <c r="ET1" s="2" t="s">
        <v>213</v>
      </c>
      <c r="EU1" s="2" t="s">
        <v>214</v>
      </c>
      <c r="EV1" s="2" t="s">
        <v>215</v>
      </c>
      <c r="EW1" s="2" t="s">
        <v>216</v>
      </c>
      <c r="EX1" s="49" t="s">
        <v>217</v>
      </c>
      <c r="EY1" s="49" t="s">
        <v>218</v>
      </c>
      <c r="EZ1" s="49" t="s">
        <v>219</v>
      </c>
      <c r="FA1" s="50" t="s">
        <v>220</v>
      </c>
      <c r="FB1" s="50" t="s">
        <v>221</v>
      </c>
      <c r="FC1" s="50" t="s">
        <v>222</v>
      </c>
      <c r="FD1" s="50" t="s">
        <v>223</v>
      </c>
      <c r="FE1" s="50" t="s">
        <v>224</v>
      </c>
      <c r="FF1" s="50" t="s">
        <v>225</v>
      </c>
      <c r="FG1" s="50" t="s">
        <v>226</v>
      </c>
      <c r="FH1" s="50" t="s">
        <v>227</v>
      </c>
      <c r="FI1" s="50" t="s">
        <v>228</v>
      </c>
      <c r="FJ1" s="49" t="s">
        <v>229</v>
      </c>
      <c r="FK1" s="49" t="s">
        <v>230</v>
      </c>
      <c r="FL1" s="49" t="s">
        <v>231</v>
      </c>
      <c r="FM1" s="50" t="s">
        <v>232</v>
      </c>
      <c r="FN1" s="50" t="s">
        <v>233</v>
      </c>
      <c r="FO1" s="50" t="s">
        <v>234</v>
      </c>
      <c r="FP1" s="50" t="s">
        <v>235</v>
      </c>
      <c r="FQ1" s="50" t="s">
        <v>236</v>
      </c>
      <c r="FR1" s="50" t="s">
        <v>237</v>
      </c>
      <c r="FS1" s="50" t="s">
        <v>238</v>
      </c>
      <c r="FT1" s="50" t="s">
        <v>239</v>
      </c>
      <c r="FU1" s="50" t="s">
        <v>240</v>
      </c>
      <c r="FV1" s="115" t="s">
        <v>516</v>
      </c>
      <c r="FW1" s="115" t="s">
        <v>511</v>
      </c>
      <c r="FX1" s="5" t="s">
        <v>513</v>
      </c>
      <c r="FY1" s="2" t="s">
        <v>517</v>
      </c>
      <c r="FZ1" s="2" t="s">
        <v>520</v>
      </c>
    </row>
    <row r="2" spans="1:182" s="2" customFormat="1" ht="11.25">
      <c r="A2" s="45" t="s">
        <v>133</v>
      </c>
      <c r="B2" s="2">
        <v>7</v>
      </c>
      <c r="D2" s="6" t="s">
        <v>20</v>
      </c>
      <c r="F2" s="3">
        <v>30296.1</v>
      </c>
      <c r="G2" s="4">
        <v>999685</v>
      </c>
      <c r="H2" s="3">
        <v>32.99715144853628</v>
      </c>
      <c r="I2" s="7">
        <v>5.905207038885577</v>
      </c>
      <c r="J2" s="16">
        <v>100</v>
      </c>
      <c r="K2" s="4">
        <v>498212</v>
      </c>
      <c r="L2" s="5">
        <v>49.83689862306627</v>
      </c>
      <c r="M2" s="4">
        <v>501473</v>
      </c>
      <c r="N2" s="5">
        <v>50.16310137693373</v>
      </c>
      <c r="O2" s="5">
        <v>99.3497157374375</v>
      </c>
      <c r="P2" s="4">
        <v>229230</v>
      </c>
      <c r="Q2" s="5">
        <v>22.93022302025138</v>
      </c>
      <c r="R2" s="4">
        <v>680199</v>
      </c>
      <c r="S2" s="5">
        <v>68.04133301990127</v>
      </c>
      <c r="T2" s="4">
        <v>90256</v>
      </c>
      <c r="U2" s="5">
        <v>9.028443959847351</v>
      </c>
      <c r="V2" s="5">
        <v>46.96948981107</v>
      </c>
      <c r="W2" s="5">
        <v>39.373554944815254</v>
      </c>
      <c r="X2" s="4">
        <v>1083275</v>
      </c>
      <c r="Y2" s="7">
        <v>5.840042016063748</v>
      </c>
      <c r="Z2" s="16">
        <v>100</v>
      </c>
      <c r="AA2" s="5">
        <v>33.2</v>
      </c>
      <c r="AB2" s="5">
        <v>1.5</v>
      </c>
      <c r="AC2" s="1"/>
      <c r="AD2" s="1"/>
      <c r="AE2" s="1"/>
      <c r="AF2" s="1"/>
      <c r="AG2" s="7">
        <v>0.675</v>
      </c>
      <c r="AH2" s="7">
        <v>0.831</v>
      </c>
      <c r="AI2" s="8">
        <v>0.6920186918258134</v>
      </c>
      <c r="AJ2" s="8">
        <v>0.4690115136729115</v>
      </c>
      <c r="AK2" s="8">
        <v>0.88575</v>
      </c>
      <c r="AL2" s="8">
        <v>0.7593333333333333</v>
      </c>
      <c r="AM2" s="8">
        <v>0.7015283847080145</v>
      </c>
      <c r="AN2" s="1"/>
      <c r="AO2" s="1"/>
      <c r="AP2" s="7"/>
      <c r="AQ2" s="19">
        <v>424914</v>
      </c>
      <c r="AR2" s="19">
        <v>434497</v>
      </c>
      <c r="AS2" s="19">
        <v>130733</v>
      </c>
      <c r="AT2" s="16">
        <v>0.53</v>
      </c>
      <c r="AU2" s="34">
        <v>4.2</v>
      </c>
      <c r="AV2" s="34">
        <v>13.5</v>
      </c>
      <c r="AW2" s="34">
        <v>17.7</v>
      </c>
      <c r="AX2" s="34">
        <v>82.3</v>
      </c>
      <c r="AY2" s="34">
        <v>25.3</v>
      </c>
      <c r="AZ2" s="34">
        <v>55.1</v>
      </c>
      <c r="BA2" s="5">
        <v>93.2</v>
      </c>
      <c r="BB2" s="3">
        <v>6.8</v>
      </c>
      <c r="BC2" s="20">
        <v>6.237542789141965</v>
      </c>
      <c r="BG2" s="5">
        <v>24.03738201172606</v>
      </c>
      <c r="BH2" s="21">
        <v>38.4</v>
      </c>
      <c r="BI2" s="20">
        <v>92.6</v>
      </c>
      <c r="BJ2" s="20">
        <v>90.7</v>
      </c>
      <c r="BK2" s="20">
        <v>9</v>
      </c>
      <c r="BL2" s="20">
        <v>8.41</v>
      </c>
      <c r="BM2" s="20">
        <v>70.79262725405158</v>
      </c>
      <c r="BN2" s="5">
        <v>17.4</v>
      </c>
      <c r="BO2" s="5">
        <v>3.9</v>
      </c>
      <c r="BP2" s="5">
        <v>0.6</v>
      </c>
      <c r="BQ2" s="5">
        <v>85.3</v>
      </c>
      <c r="BR2" s="5">
        <v>53.2</v>
      </c>
      <c r="BS2" s="5">
        <v>20.3</v>
      </c>
      <c r="BT2" s="1"/>
      <c r="BU2" s="28">
        <v>0.9013068949977467</v>
      </c>
      <c r="BV2" s="28">
        <v>20.624906113865105</v>
      </c>
      <c r="BW2" s="21">
        <v>2.3</v>
      </c>
      <c r="BX2" s="21">
        <v>0.3</v>
      </c>
      <c r="BY2" s="21">
        <v>22.1</v>
      </c>
      <c r="BZ2" s="21">
        <v>9.5</v>
      </c>
      <c r="CA2" s="3">
        <v>697</v>
      </c>
      <c r="CB2" s="40">
        <v>2348.4</v>
      </c>
      <c r="CC2" s="35"/>
      <c r="CD2" s="1"/>
      <c r="CE2" s="41">
        <v>651390</v>
      </c>
      <c r="CF2" s="43">
        <v>65.1595252504539</v>
      </c>
      <c r="CG2" s="41">
        <v>125039</v>
      </c>
      <c r="CH2" s="5">
        <v>12.507839969590421</v>
      </c>
      <c r="CI2" s="19">
        <v>785957</v>
      </c>
      <c r="CJ2" s="5">
        <v>78.62046544661568</v>
      </c>
      <c r="CK2" s="3">
        <v>88.1</v>
      </c>
      <c r="CL2" s="3">
        <v>4.5</v>
      </c>
      <c r="CM2" s="3">
        <v>4.3</v>
      </c>
      <c r="CN2" s="3">
        <v>14.339889713141929</v>
      </c>
      <c r="CO2" s="5">
        <v>12.70392300389184</v>
      </c>
      <c r="CP2" s="5">
        <v>61.4</v>
      </c>
      <c r="CQ2" s="5">
        <v>50.5</v>
      </c>
      <c r="CR2" s="20">
        <v>90.2592428335282</v>
      </c>
      <c r="CS2" s="20">
        <v>49.96734235524642</v>
      </c>
      <c r="CT2" s="20">
        <v>55.66897547524183</v>
      </c>
      <c r="CU2" s="20">
        <v>9.592773935794856</v>
      </c>
      <c r="CV2" s="5">
        <v>36.49054416523986</v>
      </c>
      <c r="CW2" s="5">
        <v>31.150464531302323</v>
      </c>
      <c r="CX2" s="5">
        <v>67.64100869654219</v>
      </c>
      <c r="CY2" s="51">
        <v>671.9232968967889</v>
      </c>
      <c r="CZ2" s="51">
        <v>502.6742553351126</v>
      </c>
      <c r="DA2" s="51">
        <v>587.330873308733</v>
      </c>
      <c r="DB2" s="51">
        <v>671.9232968967889</v>
      </c>
      <c r="DC2" s="51">
        <v>502.6742553351126</v>
      </c>
      <c r="DD2" s="51">
        <v>587.330873308733</v>
      </c>
      <c r="DE2" s="1">
        <v>185</v>
      </c>
      <c r="DF2" s="1">
        <v>158</v>
      </c>
      <c r="DG2" s="1">
        <v>172</v>
      </c>
      <c r="DH2" s="1">
        <v>185</v>
      </c>
      <c r="DI2" s="1">
        <v>158</v>
      </c>
      <c r="DJ2" s="1">
        <v>172</v>
      </c>
      <c r="DK2" s="1">
        <v>141</v>
      </c>
      <c r="DL2" s="1">
        <v>128</v>
      </c>
      <c r="DM2" s="1">
        <v>134</v>
      </c>
      <c r="DN2" s="1">
        <v>141</v>
      </c>
      <c r="DO2" s="1">
        <v>128</v>
      </c>
      <c r="DP2" s="1">
        <v>134</v>
      </c>
      <c r="DQ2" s="1">
        <v>109</v>
      </c>
      <c r="DR2" s="1">
        <v>21</v>
      </c>
      <c r="DS2" s="1">
        <v>65</v>
      </c>
      <c r="DT2" s="1">
        <v>109</v>
      </c>
      <c r="DU2" s="1">
        <v>21</v>
      </c>
      <c r="DV2" s="1">
        <v>65</v>
      </c>
      <c r="DW2" s="5">
        <v>40965.8</v>
      </c>
      <c r="DX2" s="5">
        <v>100</v>
      </c>
      <c r="DY2" s="5">
        <v>5.1</v>
      </c>
      <c r="DZ2" s="5">
        <v>88.9</v>
      </c>
      <c r="EA2" s="5">
        <v>53443.55</v>
      </c>
      <c r="EB2" s="5">
        <v>100</v>
      </c>
      <c r="EC2" s="5">
        <v>8.5</v>
      </c>
      <c r="ED2" s="5">
        <v>115.8</v>
      </c>
      <c r="EE2" s="5">
        <v>27988.9</v>
      </c>
      <c r="EF2" s="5">
        <v>100</v>
      </c>
      <c r="EG2" s="5">
        <v>1.5</v>
      </c>
      <c r="EH2" s="5">
        <v>61</v>
      </c>
      <c r="EI2" s="16">
        <v>76.22</v>
      </c>
      <c r="EJ2" s="16">
        <v>57.48</v>
      </c>
      <c r="EK2" s="16">
        <v>73.59</v>
      </c>
      <c r="EL2" s="16">
        <v>54.93</v>
      </c>
      <c r="EM2" s="16">
        <v>78.95</v>
      </c>
      <c r="EN2" s="16">
        <v>60.13</v>
      </c>
      <c r="EO2" s="16">
        <v>55.47</v>
      </c>
      <c r="EP2" s="16">
        <v>59.44</v>
      </c>
      <c r="EQ2" s="16">
        <v>63.17</v>
      </c>
      <c r="ER2" s="16">
        <v>52.717999999999996</v>
      </c>
      <c r="ES2" s="16">
        <v>57.47633333333332</v>
      </c>
      <c r="ET2" s="16">
        <v>61.24033333333334</v>
      </c>
      <c r="EU2" s="16">
        <v>58.328666666666656</v>
      </c>
      <c r="EV2" s="16">
        <v>61.48300000000001</v>
      </c>
      <c r="EW2" s="16">
        <v>65.169</v>
      </c>
      <c r="EX2" s="28">
        <v>9.39634921661171</v>
      </c>
      <c r="EY2" s="28">
        <v>10.376262025121477</v>
      </c>
      <c r="EZ2" s="28">
        <v>8.364065496385898</v>
      </c>
      <c r="FA2" s="61">
        <v>12.363868039102474</v>
      </c>
      <c r="FB2" s="61">
        <v>8.069323485366173</v>
      </c>
      <c r="FC2" s="61">
        <v>5.839780384327427</v>
      </c>
      <c r="FD2" s="61">
        <v>13.772175536881418</v>
      </c>
      <c r="FE2" s="61">
        <v>8.82752376641014</v>
      </c>
      <c r="FF2" s="61">
        <v>6.228104320747372</v>
      </c>
      <c r="FG2" s="61">
        <v>10.887738041838276</v>
      </c>
      <c r="FH2" s="61">
        <v>7.267833109017497</v>
      </c>
      <c r="FI2" s="61">
        <v>5.430884311917204</v>
      </c>
      <c r="FJ2" s="28">
        <v>9.39634921661171</v>
      </c>
      <c r="FK2" s="28">
        <v>10.376262025121477</v>
      </c>
      <c r="FL2" s="28">
        <v>8.364065496385898</v>
      </c>
      <c r="FM2" s="5">
        <v>12.363868039102474</v>
      </c>
      <c r="FN2" s="5">
        <v>8.069323485366173</v>
      </c>
      <c r="FO2" s="5">
        <v>5.839780384327427</v>
      </c>
      <c r="FP2" s="5">
        <v>13.772175536881418</v>
      </c>
      <c r="FQ2" s="5">
        <v>8.82752376641014</v>
      </c>
      <c r="FR2" s="5">
        <v>6.228104320747372</v>
      </c>
      <c r="FS2" s="5">
        <v>10.887738041838276</v>
      </c>
      <c r="FT2" s="5">
        <v>7.267833109017497</v>
      </c>
      <c r="FU2" s="5">
        <v>5.430884311917204</v>
      </c>
      <c r="FV2" s="115">
        <v>44778</v>
      </c>
      <c r="FW2" s="115">
        <v>54817</v>
      </c>
      <c r="FX2" s="20">
        <f aca="true" t="shared" si="0" ref="FX2:FX32">(FV2/FW2)*100</f>
        <v>81.68633817976175</v>
      </c>
      <c r="FY2" s="119">
        <v>0.6932654588675864</v>
      </c>
      <c r="FZ2" s="93"/>
    </row>
    <row r="3" spans="1:182" ht="11.25">
      <c r="A3" s="92" t="s">
        <v>134</v>
      </c>
      <c r="B3" s="60">
        <v>7101</v>
      </c>
      <c r="C3" s="60">
        <v>1</v>
      </c>
      <c r="D3" s="29" t="s">
        <v>21</v>
      </c>
      <c r="E3" s="60" t="s">
        <v>21</v>
      </c>
      <c r="F3" s="108">
        <v>231.5</v>
      </c>
      <c r="G3" s="93">
        <v>238817</v>
      </c>
      <c r="H3" s="46">
        <f aca="true" t="shared" si="1" ref="H3:H32">+G3/F3</f>
        <v>1031.6069114470843</v>
      </c>
      <c r="I3" s="94">
        <f aca="true" t="shared" si="2" ref="I3:I32">+G3*100/16928873</f>
        <v>1.4107082024893212</v>
      </c>
      <c r="J3" s="55">
        <f aca="true" t="shared" si="3" ref="J3:J32">+G3*100/999685</f>
        <v>23.889225105908363</v>
      </c>
      <c r="K3" s="93">
        <v>116088</v>
      </c>
      <c r="L3" s="46">
        <f aca="true" t="shared" si="4" ref="L3:L32">+K3*100/G3</f>
        <v>48.60960484387628</v>
      </c>
      <c r="M3" s="93">
        <v>122729</v>
      </c>
      <c r="N3" s="46">
        <f aca="true" t="shared" si="5" ref="N3:N32">+M3*100/G3</f>
        <v>51.39039515612372</v>
      </c>
      <c r="O3" s="46">
        <f aca="true" t="shared" si="6" ref="O3:O32">+K3*100/M3</f>
        <v>94.5888909711641</v>
      </c>
      <c r="P3" s="93">
        <v>55406</v>
      </c>
      <c r="Q3" s="46">
        <f aca="true" t="shared" si="7" ref="Q3:Q32">+P3*100/G3</f>
        <v>23.200190941180903</v>
      </c>
      <c r="R3" s="93">
        <v>163991</v>
      </c>
      <c r="S3" s="46">
        <f aca="true" t="shared" si="8" ref="S3:S32">+R3*100/G3</f>
        <v>68.66805964399519</v>
      </c>
      <c r="T3" s="93">
        <v>19420</v>
      </c>
      <c r="U3" s="46">
        <f aca="true" t="shared" si="9" ref="U3:U32">+T3*100/G3</f>
        <v>8.131749414823902</v>
      </c>
      <c r="V3" s="46">
        <f aca="true" t="shared" si="10" ref="V3:V32">+(P3+T3)*100/R3</f>
        <v>45.628113737949036</v>
      </c>
      <c r="W3" s="46">
        <f aca="true" t="shared" si="11" ref="W3:W32">+T3/P3*100</f>
        <v>35.050355557159875</v>
      </c>
      <c r="X3" s="93">
        <v>279258</v>
      </c>
      <c r="Y3" s="94">
        <f aca="true" t="shared" si="12" ref="Y3:Y32">+X3*100/18549096</f>
        <v>1.5055073303841868</v>
      </c>
      <c r="Z3" s="55">
        <f aca="true" t="shared" si="13" ref="Z3:Z32">+X3*100/1083275</f>
        <v>25.779049641134524</v>
      </c>
      <c r="AA3" s="46">
        <v>4.3</v>
      </c>
      <c r="AB3" s="46">
        <v>2</v>
      </c>
      <c r="AC3" s="95">
        <v>66.32</v>
      </c>
      <c r="AD3" s="95">
        <v>39.17</v>
      </c>
      <c r="AE3" s="95">
        <v>3.75</v>
      </c>
      <c r="AF3" s="95">
        <v>36</v>
      </c>
      <c r="AG3" s="94">
        <v>0.731</v>
      </c>
      <c r="AH3" s="94">
        <v>0.844</v>
      </c>
      <c r="AI3" s="96">
        <v>0.7536330737609084</v>
      </c>
      <c r="AJ3" s="96">
        <v>0.4908543753440819</v>
      </c>
      <c r="AK3" s="96">
        <v>0.8948171448323541</v>
      </c>
      <c r="AL3" s="96">
        <v>0.8555267410831735</v>
      </c>
      <c r="AM3" s="96">
        <v>0.7487078337551294</v>
      </c>
      <c r="AN3" s="54">
        <v>92</v>
      </c>
      <c r="AO3" s="54">
        <v>2</v>
      </c>
      <c r="AP3" s="94">
        <v>0.0605513</v>
      </c>
      <c r="AQ3" s="97">
        <v>504444.402863908</v>
      </c>
      <c r="AR3" s="97">
        <v>510365.36328785657</v>
      </c>
      <c r="AS3" s="93">
        <v>150542.39</v>
      </c>
      <c r="AT3" s="55">
        <v>0.4967</v>
      </c>
      <c r="AU3" s="98">
        <v>3.00791815820248</v>
      </c>
      <c r="AV3" s="98">
        <v>13.713946492175575</v>
      </c>
      <c r="AW3" s="98">
        <v>16.721864650378055</v>
      </c>
      <c r="AX3" s="65">
        <v>83.27813534962195</v>
      </c>
      <c r="AY3" s="99">
        <v>30.3</v>
      </c>
      <c r="AZ3" s="98">
        <v>56.14141229652291</v>
      </c>
      <c r="BA3" s="22">
        <f aca="true" t="shared" si="14" ref="BA3:BA32">100-BB3</f>
        <v>93.70895264431387</v>
      </c>
      <c r="BB3" s="22">
        <v>6.291047355686138</v>
      </c>
      <c r="BC3" s="31">
        <v>6.078566926252008</v>
      </c>
      <c r="BD3" s="100">
        <v>6.76</v>
      </c>
      <c r="BE3" s="100">
        <v>24.53</v>
      </c>
      <c r="BF3" s="100">
        <v>68.71</v>
      </c>
      <c r="BG3" s="46">
        <v>22.5</v>
      </c>
      <c r="BH3" s="101">
        <v>37.6</v>
      </c>
      <c r="BI3" s="23">
        <v>96.57085454669985</v>
      </c>
      <c r="BJ3" s="24">
        <v>95.7</v>
      </c>
      <c r="BK3" s="22">
        <v>10.446465547814348</v>
      </c>
      <c r="BL3" s="25">
        <v>10.19</v>
      </c>
      <c r="BM3" s="25">
        <v>73.53772586329278</v>
      </c>
      <c r="BN3" s="27">
        <v>6.91976869674468</v>
      </c>
      <c r="BO3" s="27">
        <v>1.8201440007731584</v>
      </c>
      <c r="BP3" s="27">
        <v>0.678124446305752</v>
      </c>
      <c r="BQ3" s="27">
        <v>90.3918947215824</v>
      </c>
      <c r="BR3" s="27">
        <v>68.60332136011469</v>
      </c>
      <c r="BS3" s="27">
        <v>34.43937954029283</v>
      </c>
      <c r="BT3" s="95">
        <v>3.88</v>
      </c>
      <c r="BU3" s="102">
        <v>1.2583271650629164</v>
      </c>
      <c r="BV3" s="102">
        <v>21.095484826054776</v>
      </c>
      <c r="BW3" s="27">
        <v>2.5</v>
      </c>
      <c r="BX3" s="27">
        <v>0.4</v>
      </c>
      <c r="BY3" s="27">
        <v>19.7</v>
      </c>
      <c r="BZ3" s="27">
        <v>8.1</v>
      </c>
      <c r="CA3" s="39">
        <v>701.8618480660516</v>
      </c>
      <c r="CB3" s="39">
        <v>2562.433801666603</v>
      </c>
      <c r="CC3" s="103" t="s">
        <v>67</v>
      </c>
      <c r="CD3" s="95">
        <v>2</v>
      </c>
      <c r="CE3" s="42">
        <v>158582</v>
      </c>
      <c r="CF3" s="104">
        <v>66.403145504717</v>
      </c>
      <c r="CG3" s="42">
        <v>22598</v>
      </c>
      <c r="CH3" s="46">
        <v>9.462475451915065</v>
      </c>
      <c r="CI3" s="44">
        <v>168142</v>
      </c>
      <c r="CJ3" s="46">
        <v>70.40621061314731</v>
      </c>
      <c r="CK3" s="27">
        <v>85.8366441589909</v>
      </c>
      <c r="CL3" s="27">
        <v>6.943825829784959</v>
      </c>
      <c r="CM3" s="27">
        <v>4.544442266920843</v>
      </c>
      <c r="CN3" s="46">
        <v>15.28176165618486</v>
      </c>
      <c r="CO3" s="46">
        <v>13.41503512180541</v>
      </c>
      <c r="CP3" s="27">
        <v>57.94154818325435</v>
      </c>
      <c r="CQ3" s="27">
        <v>50.195596961927805</v>
      </c>
      <c r="CR3" s="91">
        <v>66.68020970516163</v>
      </c>
      <c r="CS3" s="91">
        <v>45.57636422344204</v>
      </c>
      <c r="CT3" s="46">
        <v>62.254658665343136</v>
      </c>
      <c r="CU3" s="46">
        <v>7.945675224473221</v>
      </c>
      <c r="CV3" s="46">
        <v>87.08198072860309</v>
      </c>
      <c r="CW3" s="46">
        <v>73.16947493172566</v>
      </c>
      <c r="CX3" s="46">
        <v>160.25145566032876</v>
      </c>
      <c r="CY3" s="52">
        <v>608.4255714808551</v>
      </c>
      <c r="CZ3" s="52">
        <v>517.45163614863</v>
      </c>
      <c r="DA3" s="52">
        <v>561.3860771284853</v>
      </c>
      <c r="DB3" s="52">
        <v>696.472739080494</v>
      </c>
      <c r="DC3" s="52">
        <v>535.3397396450462</v>
      </c>
      <c r="DD3" s="52">
        <v>615.9367973907433</v>
      </c>
      <c r="DE3" s="54">
        <v>199</v>
      </c>
      <c r="DF3" s="54">
        <v>166</v>
      </c>
      <c r="DG3" s="54">
        <v>182</v>
      </c>
      <c r="DH3" s="54">
        <v>168</v>
      </c>
      <c r="DI3" s="54">
        <v>159</v>
      </c>
      <c r="DJ3" s="54">
        <v>164</v>
      </c>
      <c r="DK3" s="54">
        <v>163</v>
      </c>
      <c r="DL3" s="54">
        <v>149</v>
      </c>
      <c r="DM3" s="54">
        <v>156</v>
      </c>
      <c r="DN3" s="54">
        <v>140</v>
      </c>
      <c r="DO3" s="54">
        <v>145</v>
      </c>
      <c r="DP3" s="54">
        <v>142</v>
      </c>
      <c r="DQ3" s="54">
        <v>84</v>
      </c>
      <c r="DR3" s="54">
        <v>20</v>
      </c>
      <c r="DS3" s="54">
        <v>52</v>
      </c>
      <c r="DT3" s="54">
        <v>81</v>
      </c>
      <c r="DU3" s="54">
        <v>19</v>
      </c>
      <c r="DV3" s="54">
        <v>49</v>
      </c>
      <c r="DW3" s="46">
        <v>8800.1</v>
      </c>
      <c r="DX3" s="46">
        <v>21.5</v>
      </c>
      <c r="DY3" s="46">
        <v>5.2</v>
      </c>
      <c r="DZ3" s="46">
        <v>85.8</v>
      </c>
      <c r="EA3" s="46">
        <v>10725.15</v>
      </c>
      <c r="EB3" s="46">
        <v>20</v>
      </c>
      <c r="EC3" s="46">
        <v>8.7</v>
      </c>
      <c r="ED3" s="46">
        <v>107</v>
      </c>
      <c r="EE3" s="46">
        <v>6797.95</v>
      </c>
      <c r="EF3" s="46">
        <v>24.3</v>
      </c>
      <c r="EG3" s="46">
        <v>1.5</v>
      </c>
      <c r="EH3" s="46">
        <v>63.8</v>
      </c>
      <c r="EI3" s="55">
        <v>76.8</v>
      </c>
      <c r="EJ3" s="55">
        <v>58.05</v>
      </c>
      <c r="EK3" s="55">
        <v>73.21</v>
      </c>
      <c r="EL3" s="55">
        <v>54.57</v>
      </c>
      <c r="EM3" s="55">
        <v>80.54</v>
      </c>
      <c r="EN3" s="55">
        <v>61.67</v>
      </c>
      <c r="EO3" s="55">
        <v>52.09</v>
      </c>
      <c r="EP3" s="55">
        <v>57.86</v>
      </c>
      <c r="EQ3" s="55">
        <v>63.9</v>
      </c>
      <c r="ER3" s="55">
        <v>48.53</v>
      </c>
      <c r="ES3" s="55">
        <v>55.42</v>
      </c>
      <c r="ET3" s="55">
        <v>62.32</v>
      </c>
      <c r="EU3" s="55">
        <v>55.8</v>
      </c>
      <c r="EV3" s="55">
        <v>60.39</v>
      </c>
      <c r="EW3" s="55">
        <v>65.54</v>
      </c>
      <c r="EX3" s="53">
        <v>9.409415466537578</v>
      </c>
      <c r="EY3" s="53">
        <v>10.371243370654094</v>
      </c>
      <c r="EZ3" s="53">
        <v>8.394478298719065</v>
      </c>
      <c r="FA3" s="56">
        <v>12.334801762114537</v>
      </c>
      <c r="FB3" s="56">
        <v>8.085522031690905</v>
      </c>
      <c r="FC3" s="56">
        <v>5.785548984314733</v>
      </c>
      <c r="FD3" s="56">
        <v>13.773314203730273</v>
      </c>
      <c r="FE3" s="56">
        <v>8.849557522123893</v>
      </c>
      <c r="FF3" s="56">
        <v>6.282985674792662</v>
      </c>
      <c r="FG3" s="56">
        <v>10.827067669172932</v>
      </c>
      <c r="FH3" s="56">
        <v>7.2739480752014325</v>
      </c>
      <c r="FI3" s="56">
        <v>5.527770465912082</v>
      </c>
      <c r="FJ3" s="53">
        <v>9.772479728912018</v>
      </c>
      <c r="FK3" s="53">
        <v>10.842663523865646</v>
      </c>
      <c r="FL3" s="53">
        <v>8.643203581644073</v>
      </c>
      <c r="FM3" s="46">
        <v>14.831130690161526</v>
      </c>
      <c r="FN3" s="46">
        <v>9.496418493596702</v>
      </c>
      <c r="FO3" s="46">
        <v>5.65698122910774</v>
      </c>
      <c r="FP3" s="46">
        <v>18.651362984218075</v>
      </c>
      <c r="FQ3" s="46">
        <v>9.90307627475769</v>
      </c>
      <c r="FR3" s="46">
        <v>5.780346820809248</v>
      </c>
      <c r="FS3" s="46">
        <v>10.827067669172932</v>
      </c>
      <c r="FT3" s="46">
        <v>9.06445837063563</v>
      </c>
      <c r="FU3" s="46">
        <v>5.527770465912082</v>
      </c>
      <c r="FV3" s="116">
        <v>9652</v>
      </c>
      <c r="FW3" s="116">
        <v>11752</v>
      </c>
      <c r="FX3" s="106">
        <f t="shared" si="0"/>
        <v>82.13070115724983</v>
      </c>
      <c r="FY3" s="118">
        <v>0.6194274049851821</v>
      </c>
      <c r="FZ3" s="93">
        <v>2</v>
      </c>
    </row>
    <row r="4" spans="1:182" ht="11.25">
      <c r="A4" s="92" t="s">
        <v>135</v>
      </c>
      <c r="B4" s="60">
        <v>7102</v>
      </c>
      <c r="C4" s="60">
        <v>2</v>
      </c>
      <c r="D4" s="29" t="s">
        <v>22</v>
      </c>
      <c r="E4" s="60" t="s">
        <v>21</v>
      </c>
      <c r="F4" s="108">
        <v>1343.6</v>
      </c>
      <c r="G4" s="93">
        <v>53139</v>
      </c>
      <c r="H4" s="46">
        <f t="shared" si="1"/>
        <v>39.54971717773147</v>
      </c>
      <c r="I4" s="94">
        <f t="shared" si="2"/>
        <v>0.31389567397664336</v>
      </c>
      <c r="J4" s="55">
        <f t="shared" si="3"/>
        <v>5.315574405937871</v>
      </c>
      <c r="K4" s="93">
        <v>26902</v>
      </c>
      <c r="L4" s="46">
        <f t="shared" si="4"/>
        <v>50.62571745798754</v>
      </c>
      <c r="M4" s="93">
        <v>26237</v>
      </c>
      <c r="N4" s="46">
        <f t="shared" si="5"/>
        <v>49.37428254201246</v>
      </c>
      <c r="O4" s="46">
        <f t="shared" si="6"/>
        <v>102.53458855814308</v>
      </c>
      <c r="P4" s="93">
        <v>13807</v>
      </c>
      <c r="Q4" s="46">
        <f t="shared" si="7"/>
        <v>25.982799826869154</v>
      </c>
      <c r="R4" s="93">
        <v>35824</v>
      </c>
      <c r="S4" s="46">
        <f t="shared" si="8"/>
        <v>67.41564575923522</v>
      </c>
      <c r="T4" s="93">
        <v>3508</v>
      </c>
      <c r="U4" s="46">
        <f t="shared" si="9"/>
        <v>6.601554413895633</v>
      </c>
      <c r="V4" s="46">
        <f t="shared" si="10"/>
        <v>48.333519428316215</v>
      </c>
      <c r="W4" s="46">
        <f t="shared" si="11"/>
        <v>25.40740204244224</v>
      </c>
      <c r="X4" s="93">
        <v>60286</v>
      </c>
      <c r="Y4" s="94">
        <f t="shared" si="12"/>
        <v>0.3250077523993622</v>
      </c>
      <c r="Z4" s="55">
        <f t="shared" si="13"/>
        <v>5.565161200987745</v>
      </c>
      <c r="AA4" s="46">
        <v>22.3</v>
      </c>
      <c r="AB4" s="46">
        <v>1.7</v>
      </c>
      <c r="AC4" s="95">
        <v>97.21</v>
      </c>
      <c r="AD4" s="95">
        <v>70.24</v>
      </c>
      <c r="AE4" s="95">
        <v>2.64</v>
      </c>
      <c r="AF4" s="95">
        <v>33</v>
      </c>
      <c r="AG4" s="94">
        <v>0.715</v>
      </c>
      <c r="AH4" s="94">
        <v>0.75</v>
      </c>
      <c r="AI4" s="96">
        <v>0.6725480153649167</v>
      </c>
      <c r="AJ4" s="96">
        <v>0.459194370331517</v>
      </c>
      <c r="AK4" s="96">
        <v>0.8830209100814611</v>
      </c>
      <c r="AL4" s="96">
        <v>0.6765131982811541</v>
      </c>
      <c r="AM4" s="96">
        <v>0.6728191235147623</v>
      </c>
      <c r="AN4" s="54">
        <v>269</v>
      </c>
      <c r="AO4" s="54">
        <v>13</v>
      </c>
      <c r="AP4" s="94">
        <v>0.2615238</v>
      </c>
      <c r="AQ4" s="97">
        <v>353877.9942541436</v>
      </c>
      <c r="AR4" s="97">
        <v>363039.5918232044</v>
      </c>
      <c r="AS4" s="93">
        <v>103387.8</v>
      </c>
      <c r="AT4" s="55">
        <v>0.48653</v>
      </c>
      <c r="AU4" s="98">
        <v>3.6353921355207692</v>
      </c>
      <c r="AV4" s="98">
        <v>18.25809898873959</v>
      </c>
      <c r="AW4" s="98">
        <v>21.893491124260358</v>
      </c>
      <c r="AX4" s="65">
        <v>78.10650887573965</v>
      </c>
      <c r="AY4" s="99">
        <v>26.5</v>
      </c>
      <c r="AZ4" s="98">
        <v>53.0454407838604</v>
      </c>
      <c r="BA4" s="22">
        <f t="shared" si="14"/>
        <v>91.86945467752815</v>
      </c>
      <c r="BB4" s="22">
        <v>8.130545322471852</v>
      </c>
      <c r="BC4" s="31">
        <v>7.289991179370103</v>
      </c>
      <c r="BD4" s="100">
        <v>23.64</v>
      </c>
      <c r="BE4" s="100">
        <v>27.6</v>
      </c>
      <c r="BF4" s="100">
        <v>48.76</v>
      </c>
      <c r="BG4" s="46">
        <v>20.3</v>
      </c>
      <c r="BH4" s="101">
        <v>33</v>
      </c>
      <c r="BI4" s="23">
        <v>92.7118597418325</v>
      </c>
      <c r="BJ4" s="24">
        <v>90.8</v>
      </c>
      <c r="BK4" s="22">
        <v>8.1700721652335</v>
      </c>
      <c r="BL4" s="25">
        <v>7.59</v>
      </c>
      <c r="BM4" s="25">
        <v>70.50960307298335</v>
      </c>
      <c r="BN4" s="27">
        <v>33.30386740331492</v>
      </c>
      <c r="BO4" s="27">
        <v>0.7292817679558011</v>
      </c>
      <c r="BP4" s="27">
        <v>1.3554327808471456</v>
      </c>
      <c r="BQ4" s="27">
        <v>77.82688766114181</v>
      </c>
      <c r="BR4" s="27">
        <v>38.14364640883978</v>
      </c>
      <c r="BS4" s="27">
        <v>13.244935543278086</v>
      </c>
      <c r="BT4" s="95">
        <v>0.42</v>
      </c>
      <c r="BU4" s="102">
        <v>0.8356545961002786</v>
      </c>
      <c r="BV4" s="102">
        <v>23.676880222841227</v>
      </c>
      <c r="BW4" s="27">
        <v>2.2</v>
      </c>
      <c r="BX4" s="27">
        <v>0.2</v>
      </c>
      <c r="BY4" s="27">
        <v>23.6</v>
      </c>
      <c r="BZ4" s="27">
        <v>8.4</v>
      </c>
      <c r="CA4" s="39">
        <v>510.66100112421634</v>
      </c>
      <c r="CB4" s="39">
        <v>2067.4148739543834</v>
      </c>
      <c r="CC4" s="103" t="s">
        <v>67</v>
      </c>
      <c r="CD4" s="95">
        <v>3</v>
      </c>
      <c r="CE4" s="42">
        <v>33389</v>
      </c>
      <c r="CF4" s="104">
        <v>62.83332392404825</v>
      </c>
      <c r="CG4" s="42">
        <v>7285</v>
      </c>
      <c r="CH4" s="46">
        <v>13.70932836523081</v>
      </c>
      <c r="CI4" s="44">
        <v>36615</v>
      </c>
      <c r="CJ4" s="46">
        <v>68.90419465928979</v>
      </c>
      <c r="CK4" s="27">
        <v>87.28503295007025</v>
      </c>
      <c r="CL4" s="27">
        <v>4.7119589954681285</v>
      </c>
      <c r="CM4" s="27">
        <v>4.027230808810433</v>
      </c>
      <c r="CN4" s="46">
        <v>11.432585937345392</v>
      </c>
      <c r="CO4" s="46">
        <v>20.979747273671457</v>
      </c>
      <c r="CP4" s="27">
        <v>55.824692863988844</v>
      </c>
      <c r="CQ4" s="27">
        <v>49.402364557619855</v>
      </c>
      <c r="CR4" s="91">
        <v>81.32449416104285</v>
      </c>
      <c r="CS4" s="91">
        <v>43.39063426200356</v>
      </c>
      <c r="CT4" s="46">
        <v>58.05214326439641</v>
      </c>
      <c r="CU4" s="46">
        <v>8.168765873632925</v>
      </c>
      <c r="CV4" s="46">
        <v>13.305539539628333</v>
      </c>
      <c r="CW4" s="46">
        <v>17.740719386171108</v>
      </c>
      <c r="CX4" s="46">
        <v>31.046258925799442</v>
      </c>
      <c r="CY4" s="52">
        <v>548.1080637887918</v>
      </c>
      <c r="CZ4" s="52">
        <v>400.2719469703408</v>
      </c>
      <c r="DA4" s="52">
        <v>475.5148454941891</v>
      </c>
      <c r="DB4" s="52">
        <v>669.9806499894928</v>
      </c>
      <c r="DC4" s="52">
        <v>499.9877660840397</v>
      </c>
      <c r="DD4" s="52">
        <v>585.0164462953466</v>
      </c>
      <c r="DE4" s="54">
        <v>186</v>
      </c>
      <c r="DF4" s="54">
        <v>140</v>
      </c>
      <c r="DG4" s="54">
        <v>163</v>
      </c>
      <c r="DH4" s="54">
        <v>144</v>
      </c>
      <c r="DI4" s="54">
        <v>109</v>
      </c>
      <c r="DJ4" s="54">
        <v>127</v>
      </c>
      <c r="DK4" s="54">
        <v>113</v>
      </c>
      <c r="DL4" s="54">
        <v>128</v>
      </c>
      <c r="DM4" s="54">
        <v>120</v>
      </c>
      <c r="DN4" s="54">
        <v>89</v>
      </c>
      <c r="DO4" s="54">
        <v>102</v>
      </c>
      <c r="DP4" s="54">
        <v>95</v>
      </c>
      <c r="DQ4" s="54">
        <v>119</v>
      </c>
      <c r="DR4" s="54">
        <v>20</v>
      </c>
      <c r="DS4" s="54">
        <v>69</v>
      </c>
      <c r="DT4" s="54">
        <v>111</v>
      </c>
      <c r="DU4" s="54">
        <v>18</v>
      </c>
      <c r="DV4" s="54">
        <v>65</v>
      </c>
      <c r="DW4" s="46">
        <v>2051.4</v>
      </c>
      <c r="DX4" s="46">
        <v>5</v>
      </c>
      <c r="DY4" s="46">
        <v>6.1</v>
      </c>
      <c r="DZ4" s="46">
        <v>85.9</v>
      </c>
      <c r="EA4" s="46">
        <v>2713.2</v>
      </c>
      <c r="EB4" s="46">
        <v>5.1</v>
      </c>
      <c r="EC4" s="46">
        <v>10.1</v>
      </c>
      <c r="ED4" s="46">
        <v>112.2</v>
      </c>
      <c r="EE4" s="46">
        <v>1363.15</v>
      </c>
      <c r="EF4" s="46">
        <v>4.9</v>
      </c>
      <c r="EG4" s="46">
        <v>1.9</v>
      </c>
      <c r="EH4" s="46">
        <v>58.6</v>
      </c>
      <c r="EI4" s="55">
        <v>75.85</v>
      </c>
      <c r="EJ4" s="55">
        <v>57.32</v>
      </c>
      <c r="EK4" s="55">
        <v>73.51</v>
      </c>
      <c r="EL4" s="55">
        <v>55.16</v>
      </c>
      <c r="EM4" s="55">
        <v>78.29</v>
      </c>
      <c r="EN4" s="55">
        <v>59.56</v>
      </c>
      <c r="EO4" s="55">
        <v>55.04</v>
      </c>
      <c r="EP4" s="55">
        <v>59.51</v>
      </c>
      <c r="EQ4" s="55">
        <v>62.49</v>
      </c>
      <c r="ER4" s="55">
        <v>52.04</v>
      </c>
      <c r="ES4" s="55">
        <v>58.11</v>
      </c>
      <c r="ET4" s="55">
        <v>61.38</v>
      </c>
      <c r="EU4" s="55">
        <v>58.15</v>
      </c>
      <c r="EV4" s="55">
        <v>60.97</v>
      </c>
      <c r="EW4" s="55">
        <v>63.65</v>
      </c>
      <c r="EX4" s="53">
        <v>9.474067776023322</v>
      </c>
      <c r="EY4" s="53">
        <v>10.453789498693276</v>
      </c>
      <c r="EZ4" s="53">
        <v>8.4493041749503</v>
      </c>
      <c r="FA4" s="56">
        <v>12.263838249917136</v>
      </c>
      <c r="FB4" s="56">
        <v>8.132084770823067</v>
      </c>
      <c r="FC4" s="56">
        <v>6.11353711790393</v>
      </c>
      <c r="FD4" s="56">
        <v>13.934970139349701</v>
      </c>
      <c r="FE4" s="56">
        <v>8.979206049149338</v>
      </c>
      <c r="FF4" s="56">
        <v>6.90846286701209</v>
      </c>
      <c r="FG4" s="56">
        <v>10.596026490066226</v>
      </c>
      <c r="FH4" s="56">
        <v>7.209062821833162</v>
      </c>
      <c r="FI4" s="56">
        <v>5.30035335689046</v>
      </c>
      <c r="FJ4" s="53">
        <v>11.781853516336694</v>
      </c>
      <c r="FK4" s="53">
        <v>13.304822998336897</v>
      </c>
      <c r="FL4" s="53">
        <v>10.18886679920477</v>
      </c>
      <c r="FM4" s="46">
        <v>17.56711965528671</v>
      </c>
      <c r="FN4" s="46">
        <v>7.392804337111878</v>
      </c>
      <c r="FO4" s="46">
        <v>8.73362445414847</v>
      </c>
      <c r="FP4" s="46">
        <v>17.916390179163905</v>
      </c>
      <c r="FQ4" s="46">
        <v>8.979206049149338</v>
      </c>
      <c r="FR4" s="46">
        <v>12.089810017271159</v>
      </c>
      <c r="FS4" s="46">
        <v>17.218543046357617</v>
      </c>
      <c r="FT4" s="46">
        <v>5.664263645726055</v>
      </c>
      <c r="FU4" s="46">
        <v>5.30035335689046</v>
      </c>
      <c r="FV4" s="116">
        <v>1747</v>
      </c>
      <c r="FW4" s="116">
        <v>2279</v>
      </c>
      <c r="FX4" s="106">
        <f t="shared" si="0"/>
        <v>76.6564282580079</v>
      </c>
      <c r="FY4" s="118">
        <v>0.7074354754109613</v>
      </c>
      <c r="FZ4" s="93">
        <v>3</v>
      </c>
    </row>
    <row r="5" spans="1:182" ht="11.25">
      <c r="A5" s="92" t="s">
        <v>136</v>
      </c>
      <c r="B5" s="60">
        <v>7103</v>
      </c>
      <c r="C5" s="60">
        <v>3</v>
      </c>
      <c r="D5" s="29" t="s">
        <v>23</v>
      </c>
      <c r="E5" s="60" t="s">
        <v>21</v>
      </c>
      <c r="F5" s="108">
        <v>1073.8</v>
      </c>
      <c r="G5" s="93">
        <v>9779</v>
      </c>
      <c r="H5" s="46">
        <f t="shared" si="1"/>
        <v>9.10691003911343</v>
      </c>
      <c r="I5" s="94">
        <f t="shared" si="2"/>
        <v>0.05776521567620006</v>
      </c>
      <c r="J5" s="55">
        <f t="shared" si="3"/>
        <v>0.9782081355627023</v>
      </c>
      <c r="K5" s="93">
        <v>5291</v>
      </c>
      <c r="L5" s="46">
        <f t="shared" si="4"/>
        <v>54.105736782902135</v>
      </c>
      <c r="M5" s="93">
        <v>4488</v>
      </c>
      <c r="N5" s="46">
        <f t="shared" si="5"/>
        <v>45.894263217097865</v>
      </c>
      <c r="O5" s="46">
        <f t="shared" si="6"/>
        <v>117.8921568627451</v>
      </c>
      <c r="P5" s="93">
        <v>1889</v>
      </c>
      <c r="Q5" s="46">
        <f t="shared" si="7"/>
        <v>19.31690356887207</v>
      </c>
      <c r="R5" s="93">
        <v>6397</v>
      </c>
      <c r="S5" s="46">
        <f t="shared" si="8"/>
        <v>65.4156866755292</v>
      </c>
      <c r="T5" s="93">
        <v>1493</v>
      </c>
      <c r="U5" s="46">
        <f t="shared" si="9"/>
        <v>15.267409755598733</v>
      </c>
      <c r="V5" s="46">
        <f t="shared" si="10"/>
        <v>52.86853212443333</v>
      </c>
      <c r="W5" s="46">
        <f t="shared" si="11"/>
        <v>79.03652726310217</v>
      </c>
      <c r="X5" s="93">
        <v>8426</v>
      </c>
      <c r="Y5" s="94">
        <f t="shared" si="12"/>
        <v>0.04542539431571221</v>
      </c>
      <c r="Z5" s="55">
        <f t="shared" si="13"/>
        <v>0.7778264983499111</v>
      </c>
      <c r="AA5" s="46">
        <v>62.3</v>
      </c>
      <c r="AB5" s="46">
        <v>2.3</v>
      </c>
      <c r="AC5" s="95">
        <v>149.99</v>
      </c>
      <c r="AD5" s="95">
        <v>90.42</v>
      </c>
      <c r="AE5" s="95">
        <v>4.91</v>
      </c>
      <c r="AF5" s="95">
        <v>163</v>
      </c>
      <c r="AG5" s="94">
        <v>0.644</v>
      </c>
      <c r="AH5" s="94">
        <v>0.797</v>
      </c>
      <c r="AI5" s="96">
        <v>0.6130702947845804</v>
      </c>
      <c r="AJ5" s="96">
        <v>0.47320646226501767</v>
      </c>
      <c r="AK5" s="96">
        <v>0.7999083575773605</v>
      </c>
      <c r="AL5" s="96">
        <v>0.5202262387802778</v>
      </c>
      <c r="AM5" s="96">
        <v>0.601602838351809</v>
      </c>
      <c r="AN5" s="54">
        <v>327</v>
      </c>
      <c r="AO5" s="54">
        <v>30</v>
      </c>
      <c r="AP5" s="94">
        <v>0.4705303</v>
      </c>
      <c r="AQ5" s="97">
        <v>286598.11693102174</v>
      </c>
      <c r="AR5" s="97">
        <v>310261.19881962374</v>
      </c>
      <c r="AS5" s="93">
        <v>98324.685</v>
      </c>
      <c r="AT5" s="55">
        <v>0.44633</v>
      </c>
      <c r="AU5" s="98">
        <v>2.927328556806551</v>
      </c>
      <c r="AV5" s="98">
        <v>18.208802456499487</v>
      </c>
      <c r="AW5" s="98">
        <v>21.136131013306038</v>
      </c>
      <c r="AX5" s="65">
        <v>78.86386898669396</v>
      </c>
      <c r="AY5" s="99">
        <v>25.2</v>
      </c>
      <c r="AZ5" s="98">
        <v>49.802423603793464</v>
      </c>
      <c r="BA5" s="22">
        <f t="shared" si="14"/>
        <v>90.18778101031474</v>
      </c>
      <c r="BB5" s="22">
        <v>9.812218989685269</v>
      </c>
      <c r="BC5" s="31">
        <v>9.045226130653266</v>
      </c>
      <c r="BD5" s="100">
        <v>51.03</v>
      </c>
      <c r="BE5" s="100">
        <v>19.73</v>
      </c>
      <c r="BF5" s="100">
        <v>29.25</v>
      </c>
      <c r="BG5" s="46">
        <v>49.9</v>
      </c>
      <c r="BH5" s="101">
        <v>51.4</v>
      </c>
      <c r="BI5" s="23">
        <v>86.36722866174921</v>
      </c>
      <c r="BJ5" s="24">
        <v>83.1</v>
      </c>
      <c r="BK5" s="22">
        <v>7.100851516764236</v>
      </c>
      <c r="BL5" s="25">
        <v>6.26</v>
      </c>
      <c r="BM5" s="25">
        <v>67.09183673469387</v>
      </c>
      <c r="BN5" s="27">
        <v>52.15787532275913</v>
      </c>
      <c r="BO5" s="27">
        <v>19.9926226484692</v>
      </c>
      <c r="BP5" s="27">
        <v>2.0656584286241237</v>
      </c>
      <c r="BQ5" s="27">
        <v>65.73220213943195</v>
      </c>
      <c r="BR5" s="27">
        <v>35.74326816672814</v>
      </c>
      <c r="BS5" s="27">
        <v>5.901881224640354</v>
      </c>
      <c r="BT5" s="95">
        <v>2.22</v>
      </c>
      <c r="BU5" s="102">
        <v>0</v>
      </c>
      <c r="BV5" s="102">
        <v>8.333333333333334</v>
      </c>
      <c r="BW5" s="27">
        <v>2.5</v>
      </c>
      <c r="BX5" s="27">
        <v>0</v>
      </c>
      <c r="BY5" s="27">
        <v>29.4</v>
      </c>
      <c r="BZ5" s="27">
        <v>11.9</v>
      </c>
      <c r="CA5" s="39">
        <v>868.6868686868687</v>
      </c>
      <c r="CB5" s="39">
        <v>939.3939393939394</v>
      </c>
      <c r="CC5" s="103" t="s">
        <v>67</v>
      </c>
      <c r="CD5" s="95">
        <v>74</v>
      </c>
      <c r="CE5" s="42">
        <v>5231</v>
      </c>
      <c r="CF5" s="104">
        <v>53.49217711422436</v>
      </c>
      <c r="CG5" s="42">
        <v>2002</v>
      </c>
      <c r="CH5" s="46">
        <v>20.47244094488189</v>
      </c>
      <c r="CI5" s="44">
        <v>1168</v>
      </c>
      <c r="CJ5" s="46">
        <v>11.943961550260763</v>
      </c>
      <c r="CK5" s="27">
        <v>89.87535758071107</v>
      </c>
      <c r="CL5" s="27">
        <v>2.6665304454434002</v>
      </c>
      <c r="CM5" s="27">
        <v>6.998365345320801</v>
      </c>
      <c r="CN5" s="46">
        <v>10.48222313036371</v>
      </c>
      <c r="CO5" s="46">
        <v>8.47953216374269</v>
      </c>
      <c r="CP5" s="27">
        <v>69.36936936936937</v>
      </c>
      <c r="CQ5" s="27">
        <v>58.061325420375866</v>
      </c>
      <c r="CR5" s="91">
        <v>91.68998095774673</v>
      </c>
      <c r="CS5" s="91">
        <v>40.43419267299864</v>
      </c>
      <c r="CT5" s="46">
        <v>39.190523198420536</v>
      </c>
      <c r="CU5" s="46">
        <v>17.127344521224085</v>
      </c>
      <c r="CV5" s="46">
        <v>8.679802100512108</v>
      </c>
      <c r="CW5" s="46">
        <v>17.359604201024215</v>
      </c>
      <c r="CX5" s="46">
        <v>26.039406301536324</v>
      </c>
      <c r="CY5" s="52">
        <v>867.2321274017656</v>
      </c>
      <c r="CZ5" s="52">
        <v>746.4478687212327</v>
      </c>
      <c r="DA5" s="52">
        <v>811.2121774642659</v>
      </c>
      <c r="DB5" s="52">
        <v>633.9947050341423</v>
      </c>
      <c r="DC5" s="52">
        <v>516.9013648180285</v>
      </c>
      <c r="DD5" s="52">
        <v>575.4702410637377</v>
      </c>
      <c r="DE5" s="54">
        <v>158</v>
      </c>
      <c r="DF5" s="54">
        <v>127</v>
      </c>
      <c r="DG5" s="54">
        <v>142</v>
      </c>
      <c r="DH5" s="54">
        <v>237</v>
      </c>
      <c r="DI5" s="54">
        <v>200</v>
      </c>
      <c r="DJ5" s="54">
        <v>220</v>
      </c>
      <c r="DK5" s="54">
        <v>116</v>
      </c>
      <c r="DL5" s="54">
        <v>116</v>
      </c>
      <c r="DM5" s="54">
        <v>116</v>
      </c>
      <c r="DN5" s="54">
        <v>164</v>
      </c>
      <c r="DO5" s="54">
        <v>160</v>
      </c>
      <c r="DP5" s="54">
        <v>162</v>
      </c>
      <c r="DQ5" s="54">
        <v>126</v>
      </c>
      <c r="DR5" s="54">
        <v>31</v>
      </c>
      <c r="DS5" s="54">
        <v>78</v>
      </c>
      <c r="DT5" s="54">
        <v>137</v>
      </c>
      <c r="DU5" s="54">
        <v>38</v>
      </c>
      <c r="DV5" s="54">
        <v>91</v>
      </c>
      <c r="DW5" s="46">
        <v>576.8</v>
      </c>
      <c r="DX5" s="46">
        <v>1.4</v>
      </c>
      <c r="DY5" s="46">
        <v>4.3</v>
      </c>
      <c r="DZ5" s="46">
        <v>107.8</v>
      </c>
      <c r="EA5" s="46">
        <v>734.75</v>
      </c>
      <c r="EB5" s="46">
        <v>1.4</v>
      </c>
      <c r="EC5" s="46">
        <v>7.3</v>
      </c>
      <c r="ED5" s="46">
        <v>129.7</v>
      </c>
      <c r="EE5" s="46">
        <v>412.45</v>
      </c>
      <c r="EF5" s="46">
        <v>1.5</v>
      </c>
      <c r="EG5" s="46">
        <v>1.1</v>
      </c>
      <c r="EH5" s="46">
        <v>85.1</v>
      </c>
      <c r="EI5" s="55">
        <v>74.74</v>
      </c>
      <c r="EJ5" s="55">
        <v>56.74</v>
      </c>
      <c r="EK5" s="55">
        <v>73.54</v>
      </c>
      <c r="EL5" s="55">
        <v>55.05</v>
      </c>
      <c r="EM5" s="55">
        <v>75.98</v>
      </c>
      <c r="EN5" s="55">
        <v>58.5</v>
      </c>
      <c r="EO5" s="55">
        <v>56.13</v>
      </c>
      <c r="EP5" s="55">
        <v>60.54</v>
      </c>
      <c r="EQ5" s="55">
        <v>62.32</v>
      </c>
      <c r="ER5" s="55">
        <v>53.14</v>
      </c>
      <c r="ES5" s="55">
        <v>60.35</v>
      </c>
      <c r="ET5" s="55">
        <v>61.26</v>
      </c>
      <c r="EU5" s="55">
        <v>59.24</v>
      </c>
      <c r="EV5" s="55">
        <v>60.74</v>
      </c>
      <c r="EW5" s="55">
        <v>63.42</v>
      </c>
      <c r="EX5" s="53">
        <v>9.084027252081757</v>
      </c>
      <c r="EY5" s="53">
        <v>9.762900976290098</v>
      </c>
      <c r="EZ5" s="53">
        <v>8.27814569536424</v>
      </c>
      <c r="FA5" s="56">
        <v>12.578616352201259</v>
      </c>
      <c r="FB5" s="56">
        <v>9.04977375565611</v>
      </c>
      <c r="FC5" s="56">
        <v>0</v>
      </c>
      <c r="FD5" s="56">
        <v>13.82488479262673</v>
      </c>
      <c r="FE5" s="56">
        <v>8.368200836820083</v>
      </c>
      <c r="FF5" s="56">
        <v>0</v>
      </c>
      <c r="FG5" s="56">
        <v>11.0803324099723</v>
      </c>
      <c r="FH5" s="56">
        <v>4.926108374384237</v>
      </c>
      <c r="FI5" s="56">
        <v>0</v>
      </c>
      <c r="FJ5" s="53">
        <v>15.897047691143074</v>
      </c>
      <c r="FK5" s="53">
        <v>12.552301255230125</v>
      </c>
      <c r="FL5" s="53">
        <v>19.867549668874172</v>
      </c>
      <c r="FM5" s="46">
        <v>16.352201257861633</v>
      </c>
      <c r="FN5" s="46">
        <v>13.574660633484163</v>
      </c>
      <c r="FO5" s="46">
        <v>24.096385542168676</v>
      </c>
      <c r="FP5" s="46">
        <v>11.520737327188941</v>
      </c>
      <c r="FQ5" s="46">
        <v>12.552301255230125</v>
      </c>
      <c r="FR5" s="46">
        <v>23.25581395348837</v>
      </c>
      <c r="FS5" s="46">
        <v>22.1606648199446</v>
      </c>
      <c r="FT5" s="46">
        <v>14.778325123152708</v>
      </c>
      <c r="FU5" s="46">
        <v>25</v>
      </c>
      <c r="FV5" s="116">
        <v>741</v>
      </c>
      <c r="FW5" s="116">
        <v>874</v>
      </c>
      <c r="FX5" s="106">
        <f t="shared" si="0"/>
        <v>84.78260869565217</v>
      </c>
      <c r="FY5" s="118">
        <v>0.5627351771219691</v>
      </c>
      <c r="FZ5" s="93">
        <v>4</v>
      </c>
    </row>
    <row r="6" spans="1:182" ht="11.25">
      <c r="A6" s="92" t="s">
        <v>137</v>
      </c>
      <c r="B6" s="60">
        <v>7104</v>
      </c>
      <c r="C6" s="60">
        <v>4</v>
      </c>
      <c r="D6" s="29" t="s">
        <v>24</v>
      </c>
      <c r="E6" s="60" t="s">
        <v>21</v>
      </c>
      <c r="F6" s="108">
        <v>564.9</v>
      </c>
      <c r="G6" s="93">
        <v>4076</v>
      </c>
      <c r="H6" s="46">
        <f t="shared" si="1"/>
        <v>7.215436360417773</v>
      </c>
      <c r="I6" s="94">
        <f t="shared" si="2"/>
        <v>0.024077208211084104</v>
      </c>
      <c r="J6" s="55">
        <f t="shared" si="3"/>
        <v>0.4077284344568539</v>
      </c>
      <c r="K6" s="93">
        <v>2112</v>
      </c>
      <c r="L6" s="46">
        <f t="shared" si="4"/>
        <v>51.815505397448476</v>
      </c>
      <c r="M6" s="93">
        <v>1964</v>
      </c>
      <c r="N6" s="46">
        <f t="shared" si="5"/>
        <v>48.184494602551524</v>
      </c>
      <c r="O6" s="46">
        <f t="shared" si="6"/>
        <v>107.5356415478615</v>
      </c>
      <c r="P6" s="93">
        <v>1047</v>
      </c>
      <c r="Q6" s="46">
        <f t="shared" si="7"/>
        <v>25.68694798822375</v>
      </c>
      <c r="R6" s="93">
        <v>2603</v>
      </c>
      <c r="S6" s="46">
        <f t="shared" si="8"/>
        <v>63.86162904808636</v>
      </c>
      <c r="T6" s="93">
        <v>426</v>
      </c>
      <c r="U6" s="46">
        <f t="shared" si="9"/>
        <v>10.451422963689891</v>
      </c>
      <c r="V6" s="46">
        <f t="shared" si="10"/>
        <v>56.58855167114867</v>
      </c>
      <c r="W6" s="46">
        <f t="shared" si="11"/>
        <v>40.68767908309456</v>
      </c>
      <c r="X6" s="93">
        <v>3775</v>
      </c>
      <c r="Y6" s="94">
        <f t="shared" si="12"/>
        <v>0.020351396100381388</v>
      </c>
      <c r="Z6" s="55">
        <f t="shared" si="13"/>
        <v>0.3484803027855346</v>
      </c>
      <c r="AA6" s="46">
        <v>43.4</v>
      </c>
      <c r="AB6" s="46">
        <v>2.6</v>
      </c>
      <c r="AC6" s="95">
        <v>322.89</v>
      </c>
      <c r="AD6" s="95">
        <v>86.34</v>
      </c>
      <c r="AE6" s="95">
        <v>14.88</v>
      </c>
      <c r="AF6" s="95">
        <v>102</v>
      </c>
      <c r="AG6" s="94">
        <v>0.637</v>
      </c>
      <c r="AH6" s="94">
        <v>0.683</v>
      </c>
      <c r="AI6" s="96">
        <v>0.6369343832020997</v>
      </c>
      <c r="AJ6" s="96">
        <v>0.4503159137705603</v>
      </c>
      <c r="AK6" s="96">
        <v>0.8732981049562683</v>
      </c>
      <c r="AL6" s="96">
        <v>0.6023177798109179</v>
      </c>
      <c r="AM6" s="96">
        <v>0.6407165454349616</v>
      </c>
      <c r="AN6" s="54">
        <v>309</v>
      </c>
      <c r="AO6" s="54">
        <v>26</v>
      </c>
      <c r="AP6" s="94">
        <v>0.4001053</v>
      </c>
      <c r="AQ6" s="97">
        <v>263853.16102470265</v>
      </c>
      <c r="AR6" s="97">
        <v>283807.46935041173</v>
      </c>
      <c r="AS6" s="93">
        <v>90825.161</v>
      </c>
      <c r="AT6" s="55">
        <v>0.4315</v>
      </c>
      <c r="AU6" s="98">
        <v>3.8198836326840375</v>
      </c>
      <c r="AV6" s="98">
        <v>24.816594991145962</v>
      </c>
      <c r="AW6" s="98">
        <v>28.63647862383</v>
      </c>
      <c r="AX6" s="65">
        <v>71.36352137617</v>
      </c>
      <c r="AY6" s="99">
        <v>20</v>
      </c>
      <c r="AZ6" s="98">
        <v>45.29547705513371</v>
      </c>
      <c r="BA6" s="22">
        <f t="shared" si="14"/>
        <v>94.6064139941691</v>
      </c>
      <c r="BB6" s="22">
        <v>5.393586005830904</v>
      </c>
      <c r="BC6" s="31">
        <v>4.88338192419825</v>
      </c>
      <c r="BD6" s="100">
        <v>50.5</v>
      </c>
      <c r="BE6" s="100">
        <v>18.38</v>
      </c>
      <c r="BF6" s="100">
        <v>31.12</v>
      </c>
      <c r="BG6" s="46">
        <v>31.8</v>
      </c>
      <c r="BH6" s="101">
        <v>41.5</v>
      </c>
      <c r="BI6" s="23">
        <v>84.48332783096731</v>
      </c>
      <c r="BJ6" s="24">
        <v>80.8</v>
      </c>
      <c r="BK6" s="22">
        <v>7.20732915153516</v>
      </c>
      <c r="BL6" s="25">
        <v>6.48</v>
      </c>
      <c r="BM6" s="25">
        <v>71.65354330708661</v>
      </c>
      <c r="BN6" s="27">
        <v>36.322049405306494</v>
      </c>
      <c r="BO6" s="27">
        <v>12.076852698993596</v>
      </c>
      <c r="BP6" s="27">
        <v>1.738334858188472</v>
      </c>
      <c r="BQ6" s="27">
        <v>69.16742909423604</v>
      </c>
      <c r="BR6" s="27">
        <v>28.636779505946937</v>
      </c>
      <c r="BS6" s="27">
        <v>7.502287282708143</v>
      </c>
      <c r="BT6" s="95">
        <v>5.25</v>
      </c>
      <c r="BU6" s="102">
        <v>0</v>
      </c>
      <c r="BV6" s="102">
        <v>62.5</v>
      </c>
      <c r="BW6" s="27">
        <v>4</v>
      </c>
      <c r="BX6" s="27">
        <v>0.3</v>
      </c>
      <c r="BY6" s="27">
        <v>27.5</v>
      </c>
      <c r="BZ6" s="27">
        <v>8.9</v>
      </c>
      <c r="CA6" s="39">
        <v>389.57876795714634</v>
      </c>
      <c r="CB6" s="39">
        <v>1193.0849768687608</v>
      </c>
      <c r="CC6" s="103" t="s">
        <v>67</v>
      </c>
      <c r="CD6" s="95">
        <v>45</v>
      </c>
      <c r="CE6" s="42">
        <v>2376</v>
      </c>
      <c r="CF6" s="104">
        <v>58.292443572129535</v>
      </c>
      <c r="CG6" s="42">
        <v>1051</v>
      </c>
      <c r="CH6" s="46">
        <v>25.785083415112855</v>
      </c>
      <c r="CI6" s="44">
        <v>3458</v>
      </c>
      <c r="CJ6" s="46">
        <v>84.83807654563297</v>
      </c>
      <c r="CK6" s="27">
        <v>93.49860865165698</v>
      </c>
      <c r="CL6" s="27">
        <v>1.922590437642297</v>
      </c>
      <c r="CM6" s="27">
        <v>1.4419428282317228</v>
      </c>
      <c r="CN6" s="46">
        <v>8.955223880597014</v>
      </c>
      <c r="CO6" s="46">
        <v>7.344632768361582</v>
      </c>
      <c r="CP6" s="27">
        <v>66.88382193268187</v>
      </c>
      <c r="CQ6" s="27">
        <v>56.25</v>
      </c>
      <c r="CR6" s="91">
        <v>129.5353903305877</v>
      </c>
      <c r="CS6" s="91">
        <v>63.46153846153846</v>
      </c>
      <c r="CT6" s="46">
        <v>46.77728142948309</v>
      </c>
      <c r="CU6" s="46">
        <v>6.509253350350989</v>
      </c>
      <c r="CV6" s="46">
        <v>0</v>
      </c>
      <c r="CW6" s="46">
        <v>0</v>
      </c>
      <c r="CX6" s="46">
        <v>0</v>
      </c>
      <c r="CY6" s="52">
        <v>533.0964015992893</v>
      </c>
      <c r="CZ6" s="52">
        <v>362.7450980392157</v>
      </c>
      <c r="DA6" s="52">
        <v>452.10906548590066</v>
      </c>
      <c r="DB6" s="52">
        <v>498.01353176772915</v>
      </c>
      <c r="DC6" s="52">
        <v>388.9605451781812</v>
      </c>
      <c r="DD6" s="52">
        <v>443.50771979972524</v>
      </c>
      <c r="DE6" s="54">
        <v>121</v>
      </c>
      <c r="DF6" s="54">
        <v>80</v>
      </c>
      <c r="DG6" s="54">
        <v>100</v>
      </c>
      <c r="DH6" s="54">
        <v>133</v>
      </c>
      <c r="DI6" s="54">
        <v>74</v>
      </c>
      <c r="DJ6" s="54">
        <v>105</v>
      </c>
      <c r="DK6" s="54">
        <v>67</v>
      </c>
      <c r="DL6" s="54">
        <v>64</v>
      </c>
      <c r="DM6" s="54">
        <v>65</v>
      </c>
      <c r="DN6" s="54">
        <v>71</v>
      </c>
      <c r="DO6" s="54">
        <v>59</v>
      </c>
      <c r="DP6" s="54">
        <v>65</v>
      </c>
      <c r="DQ6" s="54">
        <v>77</v>
      </c>
      <c r="DR6" s="54">
        <v>5</v>
      </c>
      <c r="DS6" s="54">
        <v>41</v>
      </c>
      <c r="DT6" s="54">
        <v>76</v>
      </c>
      <c r="DU6" s="54">
        <v>5</v>
      </c>
      <c r="DV6" s="54">
        <v>42</v>
      </c>
      <c r="DW6" s="46">
        <v>147</v>
      </c>
      <c r="DX6" s="46">
        <v>0.4</v>
      </c>
      <c r="DY6" s="46">
        <v>5.1</v>
      </c>
      <c r="DZ6" s="46">
        <v>68.2</v>
      </c>
      <c r="EA6" s="46">
        <v>204.1</v>
      </c>
      <c r="EB6" s="46">
        <v>0.4</v>
      </c>
      <c r="EC6" s="46">
        <v>8.5</v>
      </c>
      <c r="ED6" s="46">
        <v>91.8</v>
      </c>
      <c r="EE6" s="46">
        <v>87.7</v>
      </c>
      <c r="EF6" s="46">
        <v>0.3</v>
      </c>
      <c r="EG6" s="46">
        <v>1.6</v>
      </c>
      <c r="EH6" s="46">
        <v>43.7</v>
      </c>
      <c r="EI6" s="55">
        <v>77.01</v>
      </c>
      <c r="EJ6" s="55">
        <v>58</v>
      </c>
      <c r="EK6" s="55">
        <v>75.13</v>
      </c>
      <c r="EL6" s="55">
        <v>56.35</v>
      </c>
      <c r="EM6" s="55">
        <v>78.97</v>
      </c>
      <c r="EN6" s="55">
        <v>59.71</v>
      </c>
      <c r="EO6" s="55">
        <v>56.54</v>
      </c>
      <c r="EP6" s="55">
        <v>61.89</v>
      </c>
      <c r="EQ6" s="55">
        <v>63.7</v>
      </c>
      <c r="ER6" s="55">
        <v>54.99</v>
      </c>
      <c r="ES6" s="55">
        <v>61.78</v>
      </c>
      <c r="ET6" s="55">
        <v>62.7</v>
      </c>
      <c r="EU6" s="55">
        <v>58.16</v>
      </c>
      <c r="EV6" s="55">
        <v>62</v>
      </c>
      <c r="EW6" s="55">
        <v>64.73</v>
      </c>
      <c r="EX6" s="53">
        <v>8.992805755395683</v>
      </c>
      <c r="EY6" s="53">
        <v>10.344827586206897</v>
      </c>
      <c r="EZ6" s="53">
        <v>7.518796992481203</v>
      </c>
      <c r="FA6" s="56">
        <v>12.539184952978056</v>
      </c>
      <c r="FB6" s="56">
        <v>9.389671361502348</v>
      </c>
      <c r="FC6" s="56">
        <v>0</v>
      </c>
      <c r="FD6" s="56">
        <v>12.82051282051282</v>
      </c>
      <c r="FE6" s="56">
        <v>8.474576271186441</v>
      </c>
      <c r="FF6" s="56">
        <v>0</v>
      </c>
      <c r="FG6" s="56">
        <v>12.269938650306749</v>
      </c>
      <c r="FH6" s="56">
        <v>10.526315789473683</v>
      </c>
      <c r="FI6" s="56">
        <v>0</v>
      </c>
      <c r="FJ6" s="53">
        <v>7.194244604316547</v>
      </c>
      <c r="FK6" s="53">
        <v>10.344827586206897</v>
      </c>
      <c r="FL6" s="53">
        <v>3.7593984962406015</v>
      </c>
      <c r="FM6" s="46">
        <v>12.539184952978056</v>
      </c>
      <c r="FN6" s="46">
        <v>0</v>
      </c>
      <c r="FO6" s="46">
        <v>0</v>
      </c>
      <c r="FP6" s="46">
        <v>19.230769230769234</v>
      </c>
      <c r="FQ6" s="46">
        <v>0</v>
      </c>
      <c r="FR6" s="46">
        <v>0</v>
      </c>
      <c r="FS6" s="46">
        <v>6.134969325153374</v>
      </c>
      <c r="FT6" s="46">
        <v>0</v>
      </c>
      <c r="FU6" s="46">
        <v>0</v>
      </c>
      <c r="FV6" s="116">
        <v>160</v>
      </c>
      <c r="FW6" s="116">
        <v>194</v>
      </c>
      <c r="FX6" s="106">
        <f t="shared" si="0"/>
        <v>82.4742268041237</v>
      </c>
      <c r="FY6" s="118">
        <v>0.5464883137296925</v>
      </c>
      <c r="FZ6" s="93">
        <v>2</v>
      </c>
    </row>
    <row r="7" spans="1:182" ht="11.25">
      <c r="A7" s="92" t="s">
        <v>138</v>
      </c>
      <c r="B7" s="60">
        <v>7105</v>
      </c>
      <c r="C7" s="60">
        <v>5</v>
      </c>
      <c r="D7" s="29" t="s">
        <v>25</v>
      </c>
      <c r="E7" s="60" t="s">
        <v>21</v>
      </c>
      <c r="F7" s="108">
        <v>238.2</v>
      </c>
      <c r="G7" s="93">
        <v>20695</v>
      </c>
      <c r="H7" s="46">
        <f t="shared" si="1"/>
        <v>86.88077246011756</v>
      </c>
      <c r="I7" s="94">
        <f t="shared" si="2"/>
        <v>0.12224676740146849</v>
      </c>
      <c r="J7" s="55">
        <f t="shared" si="3"/>
        <v>2.070152097910842</v>
      </c>
      <c r="K7" s="93">
        <v>10637</v>
      </c>
      <c r="L7" s="46">
        <f t="shared" si="4"/>
        <v>51.39888862043972</v>
      </c>
      <c r="M7" s="93">
        <v>10058</v>
      </c>
      <c r="N7" s="46">
        <f t="shared" si="5"/>
        <v>48.60111137956028</v>
      </c>
      <c r="O7" s="46">
        <f t="shared" si="6"/>
        <v>105.75661165241598</v>
      </c>
      <c r="P7" s="93">
        <v>5119</v>
      </c>
      <c r="Q7" s="46">
        <f t="shared" si="7"/>
        <v>24.73544334380285</v>
      </c>
      <c r="R7" s="93">
        <v>14034</v>
      </c>
      <c r="S7" s="46">
        <f t="shared" si="8"/>
        <v>67.81348151727471</v>
      </c>
      <c r="T7" s="93">
        <v>1542</v>
      </c>
      <c r="U7" s="46">
        <f t="shared" si="9"/>
        <v>7.451075138922445</v>
      </c>
      <c r="V7" s="46">
        <f t="shared" si="10"/>
        <v>47.463303406013964</v>
      </c>
      <c r="W7" s="46">
        <f t="shared" si="11"/>
        <v>30.12307091228756</v>
      </c>
      <c r="X7" s="93">
        <v>25432</v>
      </c>
      <c r="Y7" s="94">
        <f t="shared" si="12"/>
        <v>0.13710641208606608</v>
      </c>
      <c r="Z7" s="55">
        <f t="shared" si="13"/>
        <v>2.3476956451501234</v>
      </c>
      <c r="AA7" s="46">
        <v>48.1</v>
      </c>
      <c r="AB7" s="46">
        <v>0.5</v>
      </c>
      <c r="AC7" s="95">
        <v>98.16</v>
      </c>
      <c r="AD7" s="95">
        <v>71.14</v>
      </c>
      <c r="AE7" s="95">
        <v>5.21</v>
      </c>
      <c r="AF7" s="95">
        <v>54</v>
      </c>
      <c r="AG7" s="94">
        <v>0.681</v>
      </c>
      <c r="AH7" s="94">
        <v>0.786</v>
      </c>
      <c r="AI7" s="96">
        <v>0.6607662423760277</v>
      </c>
      <c r="AJ7" s="96">
        <v>0.47838775185089305</v>
      </c>
      <c r="AK7" s="96">
        <v>0.8665400107411386</v>
      </c>
      <c r="AL7" s="96">
        <v>0.6977368622938243</v>
      </c>
      <c r="AM7" s="96">
        <v>0.6758577168154709</v>
      </c>
      <c r="AN7" s="54">
        <v>262</v>
      </c>
      <c r="AO7" s="54">
        <v>11</v>
      </c>
      <c r="AP7" s="94">
        <v>0.3376082</v>
      </c>
      <c r="AQ7" s="97">
        <v>276743.72650556196</v>
      </c>
      <c r="AR7" s="97">
        <v>291960.29037207516</v>
      </c>
      <c r="AS7" s="93">
        <v>84595.394</v>
      </c>
      <c r="AT7" s="55">
        <v>0.45823</v>
      </c>
      <c r="AU7" s="98">
        <v>2.560646900269542</v>
      </c>
      <c r="AV7" s="98">
        <v>14.27534729421522</v>
      </c>
      <c r="AW7" s="98">
        <v>16.835994194484762</v>
      </c>
      <c r="AX7" s="65">
        <v>83.16400580551525</v>
      </c>
      <c r="AY7" s="99">
        <v>19.1</v>
      </c>
      <c r="AZ7" s="98">
        <v>51.11172110897611</v>
      </c>
      <c r="BA7" s="22">
        <f t="shared" si="14"/>
        <v>94.03866809881848</v>
      </c>
      <c r="BB7" s="22">
        <v>5.961331901181525</v>
      </c>
      <c r="BC7" s="31">
        <v>5.639097744360902</v>
      </c>
      <c r="BD7" s="100">
        <v>42.74</v>
      </c>
      <c r="BE7" s="100">
        <v>23.16</v>
      </c>
      <c r="BF7" s="100">
        <v>34.1</v>
      </c>
      <c r="BG7" s="46">
        <v>34</v>
      </c>
      <c r="BH7" s="101">
        <v>49.8</v>
      </c>
      <c r="BI7" s="23">
        <v>89.6651111721109</v>
      </c>
      <c r="BJ7" s="24">
        <v>87.5</v>
      </c>
      <c r="BK7" s="22">
        <v>7.551278526257905</v>
      </c>
      <c r="BL7" s="25">
        <v>6.74</v>
      </c>
      <c r="BM7" s="25">
        <v>73.0310262529833</v>
      </c>
      <c r="BN7" s="27">
        <v>19.255849635596473</v>
      </c>
      <c r="BO7" s="27">
        <v>3.3755274261603376</v>
      </c>
      <c r="BP7" s="27">
        <v>0.49865746068277716</v>
      </c>
      <c r="BQ7" s="27">
        <v>80.62907556578443</v>
      </c>
      <c r="BR7" s="27">
        <v>32.71960107403145</v>
      </c>
      <c r="BS7" s="27">
        <v>4.718066743383199</v>
      </c>
      <c r="BT7" s="95">
        <v>0.25</v>
      </c>
      <c r="BU7" s="102">
        <v>0.6060606060606061</v>
      </c>
      <c r="BV7" s="102">
        <v>24.848484848484848</v>
      </c>
      <c r="BW7" s="27">
        <v>3.4</v>
      </c>
      <c r="BX7" s="27">
        <v>0.3</v>
      </c>
      <c r="BY7" s="27">
        <v>20.4</v>
      </c>
      <c r="BZ7" s="27">
        <v>9.2</v>
      </c>
      <c r="CA7" s="39">
        <v>1069.228874106923</v>
      </c>
      <c r="CB7" s="39">
        <v>2419.3151022419315</v>
      </c>
      <c r="CC7" s="103" t="s">
        <v>67</v>
      </c>
      <c r="CD7" s="95">
        <v>11</v>
      </c>
      <c r="CE7" s="42">
        <v>8922</v>
      </c>
      <c r="CF7" s="104">
        <v>43.11186276878473</v>
      </c>
      <c r="CG7" s="42">
        <v>2362</v>
      </c>
      <c r="CH7" s="46">
        <v>11.41338487557381</v>
      </c>
      <c r="CI7" s="44">
        <v>14621</v>
      </c>
      <c r="CJ7" s="46">
        <v>70.64991543851171</v>
      </c>
      <c r="CK7" s="27">
        <v>89.73376152491453</v>
      </c>
      <c r="CL7" s="27">
        <v>0.9530715839635346</v>
      </c>
      <c r="CM7" s="27">
        <v>8.215062674816119</v>
      </c>
      <c r="CN7" s="46">
        <v>16.37832798093857</v>
      </c>
      <c r="CO7" s="46">
        <v>19.41808981657179</v>
      </c>
      <c r="CP7" s="27">
        <v>59.66520526106018</v>
      </c>
      <c r="CQ7" s="27">
        <v>52.11526670754139</v>
      </c>
      <c r="CR7" s="91">
        <v>87.22849377343326</v>
      </c>
      <c r="CS7" s="91">
        <v>29.124916499666</v>
      </c>
      <c r="CT7" s="46">
        <v>47.30463852904304</v>
      </c>
      <c r="CU7" s="46">
        <v>15.155314110600361</v>
      </c>
      <c r="CV7" s="46">
        <v>56.197315017171405</v>
      </c>
      <c r="CW7" s="46">
        <v>37.464876678114265</v>
      </c>
      <c r="CX7" s="46">
        <v>93.66219169528567</v>
      </c>
      <c r="CY7" s="52">
        <v>487.885462555066</v>
      </c>
      <c r="CZ7" s="52">
        <v>356.80640602920397</v>
      </c>
      <c r="DA7" s="52">
        <v>424.5390393808331</v>
      </c>
      <c r="DB7" s="52">
        <v>486.6408072215665</v>
      </c>
      <c r="DC7" s="52">
        <v>403.20409265562023</v>
      </c>
      <c r="DD7" s="52">
        <v>444.93827327376755</v>
      </c>
      <c r="DE7" s="54">
        <v>145</v>
      </c>
      <c r="DF7" s="54">
        <v>126</v>
      </c>
      <c r="DG7" s="54">
        <v>136</v>
      </c>
      <c r="DH7" s="54">
        <v>146</v>
      </c>
      <c r="DI7" s="54">
        <v>110</v>
      </c>
      <c r="DJ7" s="54">
        <v>129</v>
      </c>
      <c r="DK7" s="54">
        <v>101</v>
      </c>
      <c r="DL7" s="54">
        <v>89</v>
      </c>
      <c r="DM7" s="54">
        <v>95</v>
      </c>
      <c r="DN7" s="54">
        <v>101</v>
      </c>
      <c r="DO7" s="54">
        <v>79</v>
      </c>
      <c r="DP7" s="54">
        <v>90</v>
      </c>
      <c r="DQ7" s="54">
        <v>90</v>
      </c>
      <c r="DR7" s="54">
        <v>20</v>
      </c>
      <c r="DS7" s="54">
        <v>55</v>
      </c>
      <c r="DT7" s="54">
        <v>89</v>
      </c>
      <c r="DU7" s="54">
        <v>19</v>
      </c>
      <c r="DV7" s="54">
        <v>55</v>
      </c>
      <c r="DW7" s="46">
        <v>617.5</v>
      </c>
      <c r="DX7" s="46">
        <v>1.5</v>
      </c>
      <c r="DY7" s="46">
        <v>5.6</v>
      </c>
      <c r="DZ7" s="46">
        <v>70.5</v>
      </c>
      <c r="EA7" s="46">
        <v>779.35</v>
      </c>
      <c r="EB7" s="46">
        <v>1.5</v>
      </c>
      <c r="EC7" s="46">
        <v>8.9</v>
      </c>
      <c r="ED7" s="46">
        <v>86.8</v>
      </c>
      <c r="EE7" s="46">
        <v>449.1</v>
      </c>
      <c r="EF7" s="46">
        <v>1.6</v>
      </c>
      <c r="EG7" s="46">
        <v>2.2</v>
      </c>
      <c r="EH7" s="46">
        <v>53.6</v>
      </c>
      <c r="EI7" s="55">
        <v>76.63</v>
      </c>
      <c r="EJ7" s="55">
        <v>57.87</v>
      </c>
      <c r="EK7" s="55">
        <v>75.32</v>
      </c>
      <c r="EL7" s="55">
        <v>56.5</v>
      </c>
      <c r="EM7" s="55">
        <v>77.99</v>
      </c>
      <c r="EN7" s="55">
        <v>59.3</v>
      </c>
      <c r="EO7" s="55">
        <v>56.3</v>
      </c>
      <c r="EP7" s="55">
        <v>60</v>
      </c>
      <c r="EQ7" s="55">
        <v>62.38</v>
      </c>
      <c r="ER7" s="55">
        <v>55.12</v>
      </c>
      <c r="ES7" s="55">
        <v>58.38</v>
      </c>
      <c r="ET7" s="55">
        <v>60.55</v>
      </c>
      <c r="EU7" s="55">
        <v>57.52</v>
      </c>
      <c r="EV7" s="55">
        <v>61.68</v>
      </c>
      <c r="EW7" s="55">
        <v>64.29</v>
      </c>
      <c r="EX7" s="53">
        <v>9.546539379474941</v>
      </c>
      <c r="EY7" s="53">
        <v>10.558069381598793</v>
      </c>
      <c r="EZ7" s="53">
        <v>8.417508417508417</v>
      </c>
      <c r="FA7" s="56">
        <v>11.996572407883463</v>
      </c>
      <c r="FB7" s="56">
        <v>8.04289544235925</v>
      </c>
      <c r="FC7" s="56">
        <v>4.405286343612335</v>
      </c>
      <c r="FD7" s="56">
        <v>13.179571663920923</v>
      </c>
      <c r="FE7" s="56">
        <v>8.319467554076539</v>
      </c>
      <c r="FF7" s="56">
        <v>8.547008547008549</v>
      </c>
      <c r="FG7" s="56">
        <v>10.714285714285714</v>
      </c>
      <c r="FH7" s="56">
        <v>7.722007722007723</v>
      </c>
      <c r="FI7" s="56">
        <v>9.09090909090909</v>
      </c>
      <c r="FJ7" s="53">
        <v>7.955449482895784</v>
      </c>
      <c r="FK7" s="53">
        <v>9.04977375565611</v>
      </c>
      <c r="FL7" s="53">
        <v>6.7340067340067336</v>
      </c>
      <c r="FM7" s="46">
        <v>9.425878320479864</v>
      </c>
      <c r="FN7" s="46">
        <v>7.149240393208221</v>
      </c>
      <c r="FO7" s="46">
        <v>4.405286343612335</v>
      </c>
      <c r="FP7" s="46">
        <v>14.827018121911038</v>
      </c>
      <c r="FQ7" s="46">
        <v>4.9916805324459235</v>
      </c>
      <c r="FR7" s="46">
        <v>0</v>
      </c>
      <c r="FS7" s="46">
        <v>3.571428571428571</v>
      </c>
      <c r="FT7" s="46">
        <v>9.652509652509652</v>
      </c>
      <c r="FU7" s="46">
        <v>9.09090909090909</v>
      </c>
      <c r="FV7" s="116">
        <v>595</v>
      </c>
      <c r="FW7" s="116">
        <v>746</v>
      </c>
      <c r="FX7" s="106">
        <f t="shared" si="0"/>
        <v>79.75871313672923</v>
      </c>
      <c r="FY7" s="118">
        <v>0.6943644540668421</v>
      </c>
      <c r="FZ7" s="93">
        <v>1</v>
      </c>
    </row>
    <row r="8" spans="1:182" ht="11.25">
      <c r="A8" s="92" t="s">
        <v>139</v>
      </c>
      <c r="B8" s="60">
        <v>7106</v>
      </c>
      <c r="C8" s="60">
        <v>6</v>
      </c>
      <c r="D8" s="29" t="s">
        <v>26</v>
      </c>
      <c r="E8" s="60" t="s">
        <v>21</v>
      </c>
      <c r="F8" s="108">
        <v>331.5</v>
      </c>
      <c r="G8" s="93">
        <v>7034</v>
      </c>
      <c r="H8" s="46">
        <f t="shared" si="1"/>
        <v>21.21870286576169</v>
      </c>
      <c r="I8" s="94">
        <f t="shared" si="2"/>
        <v>0.04155031466063925</v>
      </c>
      <c r="J8" s="55">
        <f t="shared" si="3"/>
        <v>0.7036216408168573</v>
      </c>
      <c r="K8" s="93">
        <v>3557</v>
      </c>
      <c r="L8" s="46">
        <f t="shared" si="4"/>
        <v>50.56866647711117</v>
      </c>
      <c r="M8" s="93">
        <v>3477</v>
      </c>
      <c r="N8" s="46">
        <f t="shared" si="5"/>
        <v>49.43133352288883</v>
      </c>
      <c r="O8" s="46">
        <f t="shared" si="6"/>
        <v>102.30083405234397</v>
      </c>
      <c r="P8" s="93">
        <v>1472</v>
      </c>
      <c r="Q8" s="46">
        <f t="shared" si="7"/>
        <v>20.926926357691215</v>
      </c>
      <c r="R8" s="93">
        <v>4812</v>
      </c>
      <c r="S8" s="46">
        <f t="shared" si="8"/>
        <v>68.41057719647426</v>
      </c>
      <c r="T8" s="93">
        <v>750</v>
      </c>
      <c r="U8" s="46">
        <f t="shared" si="9"/>
        <v>10.662496445834519</v>
      </c>
      <c r="V8" s="46">
        <f t="shared" si="10"/>
        <v>46.176226101413135</v>
      </c>
      <c r="W8" s="46">
        <f t="shared" si="11"/>
        <v>50.95108695652174</v>
      </c>
      <c r="X8" s="93">
        <v>6554</v>
      </c>
      <c r="Y8" s="94">
        <f t="shared" si="12"/>
        <v>0.03533325828924493</v>
      </c>
      <c r="Z8" s="55">
        <f t="shared" si="13"/>
        <v>0.6050171932334818</v>
      </c>
      <c r="AA8" s="46">
        <v>67.5</v>
      </c>
      <c r="AB8" s="46">
        <v>0.6</v>
      </c>
      <c r="AC8" s="95">
        <v>254.84</v>
      </c>
      <c r="AD8" s="95">
        <v>53.03</v>
      </c>
      <c r="AE8" s="95">
        <v>6.99</v>
      </c>
      <c r="AF8" s="95">
        <v>49</v>
      </c>
      <c r="AG8" s="94">
        <v>0.653</v>
      </c>
      <c r="AH8" s="94">
        <v>0.742</v>
      </c>
      <c r="AI8" s="96">
        <v>0.6667497382418226</v>
      </c>
      <c r="AJ8" s="96">
        <v>0.49540171468363825</v>
      </c>
      <c r="AK8" s="96">
        <v>0.8788061261922231</v>
      </c>
      <c r="AL8" s="96">
        <v>0.6752841950861752</v>
      </c>
      <c r="AM8" s="96">
        <v>0.6790604435509648</v>
      </c>
      <c r="AN8" s="54">
        <v>256</v>
      </c>
      <c r="AO8" s="54">
        <v>10</v>
      </c>
      <c r="AP8" s="94">
        <v>0.3439078</v>
      </c>
      <c r="AQ8" s="97">
        <v>344909.35148514854</v>
      </c>
      <c r="AR8" s="97">
        <v>356399.39493949397</v>
      </c>
      <c r="AS8" s="93">
        <v>92180.968</v>
      </c>
      <c r="AT8" s="55">
        <v>0.43489</v>
      </c>
      <c r="AU8" s="98">
        <v>2.787947057166995</v>
      </c>
      <c r="AV8" s="98">
        <v>12.137426077161363</v>
      </c>
      <c r="AW8" s="98">
        <v>14.925373134328359</v>
      </c>
      <c r="AX8" s="65">
        <v>85.07462686567165</v>
      </c>
      <c r="AY8" s="99">
        <v>17.2</v>
      </c>
      <c r="AZ8" s="98">
        <v>50.24884792626728</v>
      </c>
      <c r="BA8" s="22">
        <f t="shared" si="14"/>
        <v>94.60748349229641</v>
      </c>
      <c r="BB8" s="22">
        <v>5.392516507703595</v>
      </c>
      <c r="BC8" s="31">
        <v>5.025678650036684</v>
      </c>
      <c r="BD8" s="100">
        <v>66.25</v>
      </c>
      <c r="BE8" s="100">
        <v>9.76</v>
      </c>
      <c r="BF8" s="100">
        <v>23.99</v>
      </c>
      <c r="BG8" s="46">
        <v>28.3</v>
      </c>
      <c r="BH8" s="101">
        <v>45.9</v>
      </c>
      <c r="BI8" s="23">
        <v>90.3225806451613</v>
      </c>
      <c r="BJ8" s="24">
        <v>87.3</v>
      </c>
      <c r="BK8" s="22">
        <v>8.128847926267282</v>
      </c>
      <c r="BL8" s="25">
        <v>7.3</v>
      </c>
      <c r="BM8" s="25">
        <v>71.8055032039201</v>
      </c>
      <c r="BN8" s="27">
        <v>22.937293729372936</v>
      </c>
      <c r="BO8" s="27">
        <v>3.4653465346534653</v>
      </c>
      <c r="BP8" s="27">
        <v>2.2002200220022003</v>
      </c>
      <c r="BQ8" s="27">
        <v>91.69416941694169</v>
      </c>
      <c r="BR8" s="27">
        <v>47.13971397139714</v>
      </c>
      <c r="BS8" s="27">
        <v>12.32123212321232</v>
      </c>
      <c r="BT8" s="95">
        <v>2.68</v>
      </c>
      <c r="BU8" s="102">
        <v>0</v>
      </c>
      <c r="BV8" s="102">
        <v>26.373626373626372</v>
      </c>
      <c r="BW8" s="27">
        <v>3.1</v>
      </c>
      <c r="BX8" s="27">
        <v>0.4</v>
      </c>
      <c r="BY8" s="27">
        <v>21.1</v>
      </c>
      <c r="BZ8" s="27">
        <v>9.3</v>
      </c>
      <c r="CA8" s="39">
        <v>1031.5105270594884</v>
      </c>
      <c r="CB8" s="39">
        <v>1935.8485233856154</v>
      </c>
      <c r="CC8" s="103" t="s">
        <v>67</v>
      </c>
      <c r="CD8" s="95">
        <v>26</v>
      </c>
      <c r="CE8" s="42">
        <v>4619</v>
      </c>
      <c r="CF8" s="104">
        <v>65.66676144441286</v>
      </c>
      <c r="CG8" s="42">
        <v>1281</v>
      </c>
      <c r="CH8" s="46">
        <v>18.211543929485355</v>
      </c>
      <c r="CI8" s="44">
        <v>8471</v>
      </c>
      <c r="CJ8" s="46">
        <v>120.42934319021893</v>
      </c>
      <c r="CK8" s="27">
        <v>91.31230639256547</v>
      </c>
      <c r="CL8" s="27">
        <v>2.9146719234018588</v>
      </c>
      <c r="CM8" s="27">
        <v>2.8442692199380457</v>
      </c>
      <c r="CN8" s="46">
        <v>12.841453111799494</v>
      </c>
      <c r="CO8" s="46">
        <v>6.6441441441441444</v>
      </c>
      <c r="CP8" s="27">
        <v>71.74657534246575</v>
      </c>
      <c r="CQ8" s="27">
        <v>59.43757988922028</v>
      </c>
      <c r="CR8" s="91">
        <v>123.39600638911445</v>
      </c>
      <c r="CS8" s="91">
        <v>48.77049180327869</v>
      </c>
      <c r="CT8" s="46">
        <v>54.10323059784627</v>
      </c>
      <c r="CU8" s="46">
        <v>9.654660230226513</v>
      </c>
      <c r="CV8" s="46">
        <v>0</v>
      </c>
      <c r="CW8" s="46">
        <v>26.367831245880026</v>
      </c>
      <c r="CX8" s="46">
        <v>26.367831245880026</v>
      </c>
      <c r="CY8" s="52">
        <v>777.4227902023429</v>
      </c>
      <c r="CZ8" s="52">
        <v>325.1806559199555</v>
      </c>
      <c r="DA8" s="52">
        <v>556.159912972532</v>
      </c>
      <c r="DB8" s="52">
        <v>674.9192896386076</v>
      </c>
      <c r="DC8" s="52">
        <v>320.51999884284953</v>
      </c>
      <c r="DD8" s="52">
        <v>497.7868542069041</v>
      </c>
      <c r="DE8" s="54">
        <v>169</v>
      </c>
      <c r="DF8" s="54">
        <v>99</v>
      </c>
      <c r="DG8" s="54">
        <v>134</v>
      </c>
      <c r="DH8" s="54">
        <v>202</v>
      </c>
      <c r="DI8" s="54">
        <v>100</v>
      </c>
      <c r="DJ8" s="54">
        <v>152</v>
      </c>
      <c r="DK8" s="54">
        <v>125</v>
      </c>
      <c r="DL8" s="54">
        <v>61</v>
      </c>
      <c r="DM8" s="54">
        <v>93</v>
      </c>
      <c r="DN8" s="54">
        <v>149</v>
      </c>
      <c r="DO8" s="54">
        <v>61</v>
      </c>
      <c r="DP8" s="54">
        <v>106</v>
      </c>
      <c r="DQ8" s="54">
        <v>177</v>
      </c>
      <c r="DR8" s="54">
        <v>17</v>
      </c>
      <c r="DS8" s="54">
        <v>97</v>
      </c>
      <c r="DT8" s="54">
        <v>184</v>
      </c>
      <c r="DU8" s="54">
        <v>17</v>
      </c>
      <c r="DV8" s="54">
        <v>102</v>
      </c>
      <c r="DW8" s="46">
        <v>300.3</v>
      </c>
      <c r="DX8" s="46">
        <v>0.7</v>
      </c>
      <c r="DY8" s="46">
        <v>4.7</v>
      </c>
      <c r="DZ8" s="46">
        <v>81.9</v>
      </c>
      <c r="EA8" s="46">
        <v>465.4</v>
      </c>
      <c r="EB8" s="46">
        <v>0.9</v>
      </c>
      <c r="EC8" s="46">
        <v>8</v>
      </c>
      <c r="ED8" s="46">
        <v>125.7</v>
      </c>
      <c r="EE8" s="46">
        <v>128.65</v>
      </c>
      <c r="EF8" s="46">
        <v>0.5</v>
      </c>
      <c r="EG8" s="46">
        <v>1.3</v>
      </c>
      <c r="EH8" s="46">
        <v>36.3</v>
      </c>
      <c r="EI8" s="55">
        <v>76.54</v>
      </c>
      <c r="EJ8" s="55">
        <v>57.32</v>
      </c>
      <c r="EK8" s="55">
        <v>72.09</v>
      </c>
      <c r="EL8" s="55">
        <v>52.92</v>
      </c>
      <c r="EM8" s="55">
        <v>81.17</v>
      </c>
      <c r="EN8" s="55">
        <v>61.89</v>
      </c>
      <c r="EO8" s="55">
        <v>55.82</v>
      </c>
      <c r="EP8" s="55">
        <v>58.64</v>
      </c>
      <c r="EQ8" s="55">
        <v>62.79</v>
      </c>
      <c r="ER8" s="55">
        <v>50.64</v>
      </c>
      <c r="ES8" s="55">
        <v>53.13</v>
      </c>
      <c r="ET8" s="55">
        <v>58.65</v>
      </c>
      <c r="EU8" s="55">
        <v>61.2</v>
      </c>
      <c r="EV8" s="55">
        <v>64.37</v>
      </c>
      <c r="EW8" s="55">
        <v>67.1</v>
      </c>
      <c r="EX8" s="53">
        <v>8.893280632411068</v>
      </c>
      <c r="EY8" s="53">
        <v>9.671179883945841</v>
      </c>
      <c r="EZ8" s="53">
        <v>8.080808080808081</v>
      </c>
      <c r="FA8" s="56">
        <v>13.071895424836601</v>
      </c>
      <c r="FB8" s="56">
        <v>7.889546351084813</v>
      </c>
      <c r="FC8" s="56">
        <v>0</v>
      </c>
      <c r="FD8" s="56">
        <v>12.5</v>
      </c>
      <c r="FE8" s="56">
        <v>7.936507936507936</v>
      </c>
      <c r="FF8" s="56">
        <v>0</v>
      </c>
      <c r="FG8" s="56">
        <v>9.1324200913242</v>
      </c>
      <c r="FH8" s="56">
        <v>7.8431372549019605</v>
      </c>
      <c r="FI8" s="56">
        <v>0</v>
      </c>
      <c r="FJ8" s="53">
        <v>2.9644268774703555</v>
      </c>
      <c r="FK8" s="53">
        <v>1.9342359767891684</v>
      </c>
      <c r="FL8" s="53">
        <v>4.040404040404041</v>
      </c>
      <c r="FM8" s="46">
        <v>2.1786492374727673</v>
      </c>
      <c r="FN8" s="46">
        <v>1.9723865877712032</v>
      </c>
      <c r="FO8" s="46">
        <v>21.73913043478261</v>
      </c>
      <c r="FP8" s="46">
        <v>0</v>
      </c>
      <c r="FQ8" s="46">
        <v>3.968253968253968</v>
      </c>
      <c r="FR8" s="46">
        <v>0</v>
      </c>
      <c r="FS8" s="46">
        <v>4.5662100456621</v>
      </c>
      <c r="FT8" s="46">
        <v>0</v>
      </c>
      <c r="FU8" s="46">
        <v>47.61904761904761</v>
      </c>
      <c r="FV8" s="116">
        <v>334</v>
      </c>
      <c r="FW8" s="116">
        <v>409</v>
      </c>
      <c r="FX8" s="106">
        <f t="shared" si="0"/>
        <v>81.66259168704157</v>
      </c>
      <c r="FY8" s="118">
        <v>0.5360210323445613</v>
      </c>
      <c r="FZ8" s="93">
        <v>2</v>
      </c>
    </row>
    <row r="9" spans="1:182" ht="11.25">
      <c r="A9" s="92" t="s">
        <v>140</v>
      </c>
      <c r="B9" s="60">
        <v>7107</v>
      </c>
      <c r="C9" s="60">
        <v>7</v>
      </c>
      <c r="D9" s="29" t="s">
        <v>27</v>
      </c>
      <c r="E9" s="60" t="s">
        <v>21</v>
      </c>
      <c r="F9" s="108">
        <v>956.8</v>
      </c>
      <c r="G9" s="93">
        <v>9021</v>
      </c>
      <c r="H9" s="46">
        <f t="shared" si="1"/>
        <v>9.428302675585284</v>
      </c>
      <c r="I9" s="94">
        <f t="shared" si="2"/>
        <v>0.053287658310154494</v>
      </c>
      <c r="J9" s="55">
        <f t="shared" si="3"/>
        <v>0.9023842510390773</v>
      </c>
      <c r="K9" s="93">
        <v>4909</v>
      </c>
      <c r="L9" s="46">
        <f t="shared" si="4"/>
        <v>54.41747034696819</v>
      </c>
      <c r="M9" s="93">
        <v>4112</v>
      </c>
      <c r="N9" s="46">
        <f t="shared" si="5"/>
        <v>45.58252965303181</v>
      </c>
      <c r="O9" s="46">
        <f t="shared" si="6"/>
        <v>119.38229571984436</v>
      </c>
      <c r="P9" s="93">
        <v>2052</v>
      </c>
      <c r="Q9" s="46">
        <f t="shared" si="7"/>
        <v>22.746923844363153</v>
      </c>
      <c r="R9" s="93">
        <v>6061</v>
      </c>
      <c r="S9" s="46">
        <f t="shared" si="8"/>
        <v>67.18767320696153</v>
      </c>
      <c r="T9" s="93">
        <v>908</v>
      </c>
      <c r="U9" s="46">
        <f t="shared" si="9"/>
        <v>10.065402948675313</v>
      </c>
      <c r="V9" s="46">
        <f t="shared" si="10"/>
        <v>48.83682560633559</v>
      </c>
      <c r="W9" s="46">
        <f t="shared" si="11"/>
        <v>44.2495126705653</v>
      </c>
      <c r="X9" s="93">
        <v>9571</v>
      </c>
      <c r="Y9" s="94">
        <f t="shared" si="12"/>
        <v>0.05159820187463583</v>
      </c>
      <c r="Z9" s="55">
        <f t="shared" si="13"/>
        <v>0.8835244974729408</v>
      </c>
      <c r="AA9" s="46">
        <v>71.4</v>
      </c>
      <c r="AB9" s="46">
        <v>0.1</v>
      </c>
      <c r="AC9" s="95">
        <v>150.39</v>
      </c>
      <c r="AD9" s="95">
        <v>76.19</v>
      </c>
      <c r="AE9" s="95">
        <v>6.3</v>
      </c>
      <c r="AF9" s="95">
        <v>46</v>
      </c>
      <c r="AG9" s="94">
        <v>0.649</v>
      </c>
      <c r="AH9" s="94">
        <v>0.777</v>
      </c>
      <c r="AI9" s="96">
        <v>0.632422932701796</v>
      </c>
      <c r="AJ9" s="96">
        <v>0.5085393287194252</v>
      </c>
      <c r="AK9" s="96">
        <v>0.8897263374485597</v>
      </c>
      <c r="AL9" s="96">
        <v>0.6247240618101544</v>
      </c>
      <c r="AM9" s="96">
        <v>0.6638531651699838</v>
      </c>
      <c r="AN9" s="54">
        <v>285</v>
      </c>
      <c r="AO9" s="54">
        <v>20</v>
      </c>
      <c r="AP9" s="94">
        <v>0.3814603</v>
      </c>
      <c r="AQ9" s="97">
        <v>316478.2628311258</v>
      </c>
      <c r="AR9" s="97">
        <v>336592.41514900664</v>
      </c>
      <c r="AS9" s="93">
        <v>106413.29</v>
      </c>
      <c r="AT9" s="55">
        <v>0.44535</v>
      </c>
      <c r="AU9" s="98">
        <v>0.7867445464298486</v>
      </c>
      <c r="AV9" s="98">
        <v>10.764095839790201</v>
      </c>
      <c r="AW9" s="98">
        <v>11.550840386220049</v>
      </c>
      <c r="AX9" s="65">
        <v>88.44915961377995</v>
      </c>
      <c r="AY9" s="99">
        <v>28.4</v>
      </c>
      <c r="AZ9" s="98">
        <v>55.40355677154582</v>
      </c>
      <c r="BA9" s="22">
        <f t="shared" si="14"/>
        <v>95.36351165980795</v>
      </c>
      <c r="BB9" s="22">
        <v>4.636488340192043</v>
      </c>
      <c r="BC9" s="31">
        <v>4.4170096021947876</v>
      </c>
      <c r="BD9" s="100">
        <v>65.55</v>
      </c>
      <c r="BE9" s="100">
        <v>11.24</v>
      </c>
      <c r="BF9" s="100">
        <v>23.2</v>
      </c>
      <c r="BG9" s="46">
        <v>28</v>
      </c>
      <c r="BH9" s="101">
        <v>40.6</v>
      </c>
      <c r="BI9" s="23">
        <v>84.93692050463596</v>
      </c>
      <c r="BJ9" s="24">
        <v>81.8</v>
      </c>
      <c r="BK9" s="22">
        <v>7.366773065815473</v>
      </c>
      <c r="BL9" s="25">
        <v>6.61</v>
      </c>
      <c r="BM9" s="25">
        <v>69.84014209591474</v>
      </c>
      <c r="BN9" s="27">
        <v>32.533112582781456</v>
      </c>
      <c r="BO9" s="27">
        <v>11.341059602649006</v>
      </c>
      <c r="BP9" s="27">
        <v>0</v>
      </c>
      <c r="BQ9" s="27">
        <v>88.78311258278146</v>
      </c>
      <c r="BR9" s="27">
        <v>31.912251655629138</v>
      </c>
      <c r="BS9" s="27">
        <v>5.836092715231788</v>
      </c>
      <c r="BT9" s="95">
        <v>0.35</v>
      </c>
      <c r="BU9" s="102">
        <v>0</v>
      </c>
      <c r="BV9" s="102">
        <v>23.214285714285715</v>
      </c>
      <c r="BW9" s="27">
        <v>1.5</v>
      </c>
      <c r="BX9" s="27">
        <v>0</v>
      </c>
      <c r="BY9" s="27">
        <v>24.2</v>
      </c>
      <c r="BZ9" s="27">
        <v>9.9</v>
      </c>
      <c r="CA9" s="39">
        <v>635.5932203389831</v>
      </c>
      <c r="CB9" s="39">
        <v>1059.322033898305</v>
      </c>
      <c r="CC9" s="103" t="s">
        <v>67</v>
      </c>
      <c r="CD9" s="95">
        <v>17</v>
      </c>
      <c r="CE9" s="42">
        <v>5117</v>
      </c>
      <c r="CF9" s="104">
        <v>56.72320141891143</v>
      </c>
      <c r="CG9" s="42">
        <v>1285</v>
      </c>
      <c r="CH9" s="46">
        <v>14.244540516572442</v>
      </c>
      <c r="CI9" s="44">
        <v>8789</v>
      </c>
      <c r="CJ9" s="46">
        <v>97.42822303514023</v>
      </c>
      <c r="CK9" s="27">
        <v>92.34159123392091</v>
      </c>
      <c r="CL9" s="27">
        <v>2.262982372558361</v>
      </c>
      <c r="CM9" s="27">
        <v>3.203906622201048</v>
      </c>
      <c r="CN9" s="46">
        <v>10.981419723677941</v>
      </c>
      <c r="CO9" s="46">
        <v>11.393805309734514</v>
      </c>
      <c r="CP9" s="27">
        <v>61.02868447082097</v>
      </c>
      <c r="CQ9" s="27">
        <v>51.10771581359817</v>
      </c>
      <c r="CR9" s="91">
        <v>106.60022531122456</v>
      </c>
      <c r="CS9" s="91">
        <v>62.207357859531776</v>
      </c>
      <c r="CT9" s="46">
        <v>41.82144997004194</v>
      </c>
      <c r="CU9" s="46">
        <v>16.446974236069504</v>
      </c>
      <c r="CV9" s="46">
        <v>0</v>
      </c>
      <c r="CW9" s="46">
        <v>36.30203291384318</v>
      </c>
      <c r="CX9" s="46">
        <v>36.30203291384318</v>
      </c>
      <c r="CY9" s="52">
        <v>640.8313487767915</v>
      </c>
      <c r="CZ9" s="52">
        <v>439.58868894601545</v>
      </c>
      <c r="DA9" s="52">
        <v>548.8306499001059</v>
      </c>
      <c r="DB9" s="52">
        <v>533.8246934842489</v>
      </c>
      <c r="DC9" s="52">
        <v>384.034592716762</v>
      </c>
      <c r="DD9" s="52">
        <v>458.95805000725585</v>
      </c>
      <c r="DE9" s="54">
        <v>164</v>
      </c>
      <c r="DF9" s="54">
        <v>134</v>
      </c>
      <c r="DG9" s="54">
        <v>149</v>
      </c>
      <c r="DH9" s="54">
        <v>208</v>
      </c>
      <c r="DI9" s="54">
        <v>157</v>
      </c>
      <c r="DJ9" s="54">
        <v>185</v>
      </c>
      <c r="DK9" s="54">
        <v>113</v>
      </c>
      <c r="DL9" s="54">
        <v>103</v>
      </c>
      <c r="DM9" s="54">
        <v>108</v>
      </c>
      <c r="DN9" s="54">
        <v>139</v>
      </c>
      <c r="DO9" s="54">
        <v>116</v>
      </c>
      <c r="DP9" s="54">
        <v>128</v>
      </c>
      <c r="DQ9" s="54">
        <v>82</v>
      </c>
      <c r="DR9" s="54">
        <v>7</v>
      </c>
      <c r="DS9" s="54">
        <v>45</v>
      </c>
      <c r="DT9" s="54">
        <v>89</v>
      </c>
      <c r="DU9" s="54">
        <v>8</v>
      </c>
      <c r="DV9" s="54">
        <v>52</v>
      </c>
      <c r="DW9" s="46">
        <v>322.9</v>
      </c>
      <c r="DX9" s="46">
        <v>0.8</v>
      </c>
      <c r="DY9" s="46">
        <v>4.4</v>
      </c>
      <c r="DZ9" s="46">
        <v>74.7</v>
      </c>
      <c r="EA9" s="46">
        <v>463.8</v>
      </c>
      <c r="EB9" s="46">
        <v>0.9</v>
      </c>
      <c r="EC9" s="46">
        <v>7.7</v>
      </c>
      <c r="ED9" s="46">
        <v>102.1</v>
      </c>
      <c r="EE9" s="46">
        <v>176.4</v>
      </c>
      <c r="EF9" s="46">
        <v>0.6</v>
      </c>
      <c r="EG9" s="46">
        <v>1</v>
      </c>
      <c r="EH9" s="46">
        <v>46.3</v>
      </c>
      <c r="EI9" s="55">
        <v>77.13</v>
      </c>
      <c r="EJ9" s="55">
        <v>58.69</v>
      </c>
      <c r="EK9" s="55">
        <v>73.68</v>
      </c>
      <c r="EL9" s="55">
        <v>55.37</v>
      </c>
      <c r="EM9" s="55">
        <v>80.71</v>
      </c>
      <c r="EN9" s="55">
        <v>62.15</v>
      </c>
      <c r="EO9" s="55">
        <v>57.36</v>
      </c>
      <c r="EP9" s="55">
        <v>60.45</v>
      </c>
      <c r="EQ9" s="55">
        <v>63.06</v>
      </c>
      <c r="ER9" s="55">
        <v>53.8</v>
      </c>
      <c r="ES9" s="55">
        <v>56.77</v>
      </c>
      <c r="ET9" s="55">
        <v>58.9</v>
      </c>
      <c r="EU9" s="55">
        <v>61.06</v>
      </c>
      <c r="EV9" s="55">
        <v>64.27</v>
      </c>
      <c r="EW9" s="55">
        <v>67.38</v>
      </c>
      <c r="EX9" s="53">
        <v>9.19963201471941</v>
      </c>
      <c r="EY9" s="53">
        <v>10.90909090909091</v>
      </c>
      <c r="EZ9" s="53">
        <v>7.4487895716946</v>
      </c>
      <c r="FA9" s="56">
        <v>11.695906432748536</v>
      </c>
      <c r="FB9" s="56">
        <v>8.333333333333334</v>
      </c>
      <c r="FC9" s="56">
        <v>10.752688172043012</v>
      </c>
      <c r="FD9" s="56">
        <v>15.09433962264151</v>
      </c>
      <c r="FE9" s="56">
        <v>8.547008547008549</v>
      </c>
      <c r="FF9" s="56">
        <v>0</v>
      </c>
      <c r="FG9" s="56">
        <v>12.096774193548386</v>
      </c>
      <c r="FH9" s="56">
        <v>8.130081300813009</v>
      </c>
      <c r="FI9" s="56">
        <v>0</v>
      </c>
      <c r="FJ9" s="53">
        <v>12.879484820607177</v>
      </c>
      <c r="FK9" s="53">
        <v>18.18181818181818</v>
      </c>
      <c r="FL9" s="53">
        <v>7.4487895716946</v>
      </c>
      <c r="FM9" s="46">
        <v>9.746588693957115</v>
      </c>
      <c r="FN9" s="46">
        <v>10.416666666666666</v>
      </c>
      <c r="FO9" s="46">
        <v>43.01075268817205</v>
      </c>
      <c r="FP9" s="46">
        <v>15.09433962264151</v>
      </c>
      <c r="FQ9" s="46">
        <v>17.094017094017097</v>
      </c>
      <c r="FR9" s="46">
        <v>40</v>
      </c>
      <c r="FS9" s="46">
        <v>4.032258064516129</v>
      </c>
      <c r="FT9" s="46">
        <v>4.065040650406504</v>
      </c>
      <c r="FU9" s="46">
        <v>46.51162790697674</v>
      </c>
      <c r="FV9" s="116">
        <v>388</v>
      </c>
      <c r="FW9" s="116">
        <v>467</v>
      </c>
      <c r="FX9" s="106">
        <f t="shared" si="0"/>
        <v>83.08351177730194</v>
      </c>
      <c r="FY9" s="118">
        <v>0.8739805987259297</v>
      </c>
      <c r="FZ9" s="93">
        <v>1</v>
      </c>
    </row>
    <row r="10" spans="1:182" ht="11.25">
      <c r="A10" s="92" t="s">
        <v>141</v>
      </c>
      <c r="B10" s="60">
        <v>7108</v>
      </c>
      <c r="C10" s="60">
        <v>8</v>
      </c>
      <c r="D10" s="29" t="s">
        <v>28</v>
      </c>
      <c r="E10" s="60" t="s">
        <v>21</v>
      </c>
      <c r="F10" s="108">
        <v>430.5</v>
      </c>
      <c r="G10" s="93">
        <v>13032</v>
      </c>
      <c r="H10" s="46">
        <f t="shared" si="1"/>
        <v>30.27177700348432</v>
      </c>
      <c r="I10" s="94">
        <f t="shared" si="2"/>
        <v>0.07698090711649853</v>
      </c>
      <c r="J10" s="55">
        <f t="shared" si="3"/>
        <v>1.3036106373507654</v>
      </c>
      <c r="K10" s="93">
        <v>6804</v>
      </c>
      <c r="L10" s="46">
        <f t="shared" si="4"/>
        <v>52.209944751381215</v>
      </c>
      <c r="M10" s="93">
        <v>6228</v>
      </c>
      <c r="N10" s="46">
        <f t="shared" si="5"/>
        <v>47.790055248618785</v>
      </c>
      <c r="O10" s="46">
        <f t="shared" si="6"/>
        <v>109.2485549132948</v>
      </c>
      <c r="P10" s="93">
        <v>2943</v>
      </c>
      <c r="Q10" s="46">
        <f t="shared" si="7"/>
        <v>22.582872928176794</v>
      </c>
      <c r="R10" s="93">
        <v>8843</v>
      </c>
      <c r="S10" s="46">
        <f t="shared" si="8"/>
        <v>67.85604665438919</v>
      </c>
      <c r="T10" s="93">
        <v>1246</v>
      </c>
      <c r="U10" s="46">
        <f t="shared" si="9"/>
        <v>9.561080417434008</v>
      </c>
      <c r="V10" s="46">
        <f t="shared" si="10"/>
        <v>47.370801764107206</v>
      </c>
      <c r="W10" s="46">
        <f t="shared" si="11"/>
        <v>42.33775059463133</v>
      </c>
      <c r="X10" s="93">
        <v>12893</v>
      </c>
      <c r="Y10" s="94">
        <f t="shared" si="12"/>
        <v>0.06950743044297145</v>
      </c>
      <c r="Z10" s="55">
        <f t="shared" si="13"/>
        <v>1.1901871639242112</v>
      </c>
      <c r="AA10" s="46">
        <v>77.4</v>
      </c>
      <c r="AB10" s="46">
        <v>0.9</v>
      </c>
      <c r="AC10" s="95">
        <v>125.68</v>
      </c>
      <c r="AD10" s="95">
        <v>68.94</v>
      </c>
      <c r="AE10" s="95">
        <v>6.42</v>
      </c>
      <c r="AF10" s="95">
        <v>43</v>
      </c>
      <c r="AG10" s="94">
        <v>0.671</v>
      </c>
      <c r="AH10" s="94">
        <v>0.743</v>
      </c>
      <c r="AI10" s="96">
        <v>0.6051693434770358</v>
      </c>
      <c r="AJ10" s="96">
        <v>0.5291933805992548</v>
      </c>
      <c r="AK10" s="96">
        <v>0.9224215328467152</v>
      </c>
      <c r="AL10" s="96">
        <v>0.5878404296125814</v>
      </c>
      <c r="AM10" s="96">
        <v>0.6611561716338968</v>
      </c>
      <c r="AN10" s="54">
        <v>290</v>
      </c>
      <c r="AO10" s="54">
        <v>22</v>
      </c>
      <c r="AP10" s="94">
        <v>0.380428</v>
      </c>
      <c r="AQ10" s="97">
        <v>320367.16139240505</v>
      </c>
      <c r="AR10" s="97">
        <v>331649.34637514385</v>
      </c>
      <c r="AS10" s="93">
        <v>90208.989</v>
      </c>
      <c r="AT10" s="55">
        <v>0.43151</v>
      </c>
      <c r="AU10" s="98">
        <v>0.7125154894671624</v>
      </c>
      <c r="AV10" s="98">
        <v>4.189900867410161</v>
      </c>
      <c r="AW10" s="98">
        <v>4.902416356877324</v>
      </c>
      <c r="AX10" s="65">
        <v>95.09758364312268</v>
      </c>
      <c r="AY10" s="99">
        <v>20.6</v>
      </c>
      <c r="AZ10" s="98">
        <v>55.55555555555556</v>
      </c>
      <c r="BA10" s="22">
        <f t="shared" si="14"/>
        <v>97.95620437956204</v>
      </c>
      <c r="BB10" s="22">
        <v>2.0437956204379564</v>
      </c>
      <c r="BC10" s="31">
        <v>2.0437956204379564</v>
      </c>
      <c r="BD10" s="100">
        <v>69.77</v>
      </c>
      <c r="BE10" s="100">
        <v>10.23</v>
      </c>
      <c r="BF10" s="100">
        <v>20</v>
      </c>
      <c r="BG10" s="46">
        <v>24</v>
      </c>
      <c r="BH10" s="101">
        <v>30.1</v>
      </c>
      <c r="BI10" s="23">
        <v>86.67883211678833</v>
      </c>
      <c r="BJ10" s="24">
        <v>83.2</v>
      </c>
      <c r="BK10" s="22">
        <v>7.449513381995134</v>
      </c>
      <c r="BL10" s="25">
        <v>6.69</v>
      </c>
      <c r="BM10" s="25">
        <v>63.56720202874049</v>
      </c>
      <c r="BN10" s="27">
        <v>36.85270425776755</v>
      </c>
      <c r="BO10" s="27">
        <v>9.579976985040275</v>
      </c>
      <c r="BP10" s="27">
        <v>0</v>
      </c>
      <c r="BQ10" s="27">
        <v>86.795166858458</v>
      </c>
      <c r="BR10" s="27">
        <v>41.484464902186424</v>
      </c>
      <c r="BS10" s="27">
        <v>9.090909090909092</v>
      </c>
      <c r="BT10" s="95">
        <v>2.65</v>
      </c>
      <c r="BU10" s="102">
        <v>1.1363636363636365</v>
      </c>
      <c r="BV10" s="102">
        <v>22.727272727272727</v>
      </c>
      <c r="BW10" s="27">
        <v>1.3</v>
      </c>
      <c r="BX10" s="27">
        <v>0.3</v>
      </c>
      <c r="BY10" s="27">
        <v>28.4</v>
      </c>
      <c r="BZ10" s="27">
        <v>14.2</v>
      </c>
      <c r="CA10" s="39">
        <v>406.97227981263916</v>
      </c>
      <c r="CB10" s="39">
        <v>1174.8445058742227</v>
      </c>
      <c r="CC10" s="103" t="s">
        <v>67</v>
      </c>
      <c r="CD10" s="95">
        <v>50</v>
      </c>
      <c r="CE10" s="42">
        <v>6641</v>
      </c>
      <c r="CF10" s="104">
        <v>50.95917740945365</v>
      </c>
      <c r="CG10" s="42">
        <v>1430</v>
      </c>
      <c r="CH10" s="46">
        <v>10.972989564149785</v>
      </c>
      <c r="CI10" s="44">
        <v>11109</v>
      </c>
      <c r="CJ10" s="46">
        <v>85.24401473296501</v>
      </c>
      <c r="CK10" s="27">
        <v>89.76912979692688</v>
      </c>
      <c r="CL10" s="27">
        <v>4.308547602501737</v>
      </c>
      <c r="CM10" s="27">
        <v>5.613466141610687</v>
      </c>
      <c r="CN10" s="46">
        <v>9.860242452320284</v>
      </c>
      <c r="CO10" s="46">
        <v>6.902218570254725</v>
      </c>
      <c r="CP10" s="27">
        <v>63.7018477920451</v>
      </c>
      <c r="CQ10" s="27">
        <v>53.315585672797674</v>
      </c>
      <c r="CR10" s="91">
        <v>104.61938211955841</v>
      </c>
      <c r="CS10" s="91">
        <v>62.52072968490879</v>
      </c>
      <c r="CT10" s="46">
        <v>44.310274252967666</v>
      </c>
      <c r="CU10" s="46">
        <v>14.388047482603357</v>
      </c>
      <c r="CV10" s="46">
        <v>7.716644802839725</v>
      </c>
      <c r="CW10" s="46">
        <v>15.43328960567945</v>
      </c>
      <c r="CX10" s="46">
        <v>23.149934408519176</v>
      </c>
      <c r="CY10" s="52">
        <v>572.8481660090604</v>
      </c>
      <c r="CZ10" s="52">
        <v>400.6541291905151</v>
      </c>
      <c r="DA10" s="52">
        <v>491.58820805679886</v>
      </c>
      <c r="DB10" s="52">
        <v>533.2517688519346</v>
      </c>
      <c r="DC10" s="52">
        <v>440.50213981970956</v>
      </c>
      <c r="DD10" s="52">
        <v>486.8945438163655</v>
      </c>
      <c r="DE10" s="54">
        <v>155</v>
      </c>
      <c r="DF10" s="54">
        <v>137</v>
      </c>
      <c r="DG10" s="54">
        <v>146</v>
      </c>
      <c r="DH10" s="54">
        <v>168</v>
      </c>
      <c r="DI10" s="54">
        <v>123</v>
      </c>
      <c r="DJ10" s="54">
        <v>147</v>
      </c>
      <c r="DK10" s="54">
        <v>105</v>
      </c>
      <c r="DL10" s="54">
        <v>98</v>
      </c>
      <c r="DM10" s="54">
        <v>102</v>
      </c>
      <c r="DN10" s="54">
        <v>114</v>
      </c>
      <c r="DO10" s="54">
        <v>90</v>
      </c>
      <c r="DP10" s="54">
        <v>103</v>
      </c>
      <c r="DQ10" s="54">
        <v>99</v>
      </c>
      <c r="DR10" s="54">
        <v>24</v>
      </c>
      <c r="DS10" s="54">
        <v>62</v>
      </c>
      <c r="DT10" s="54">
        <v>102</v>
      </c>
      <c r="DU10" s="54">
        <v>23</v>
      </c>
      <c r="DV10" s="54">
        <v>65</v>
      </c>
      <c r="DW10" s="46">
        <v>496</v>
      </c>
      <c r="DX10" s="46">
        <v>1.2</v>
      </c>
      <c r="DY10" s="46">
        <v>5.3</v>
      </c>
      <c r="DZ10" s="46">
        <v>76.3</v>
      </c>
      <c r="EA10" s="46">
        <v>646.3</v>
      </c>
      <c r="EB10" s="46">
        <v>1.2</v>
      </c>
      <c r="EC10" s="46">
        <v>8.3</v>
      </c>
      <c r="ED10" s="46">
        <v>95.5</v>
      </c>
      <c r="EE10" s="46">
        <v>339.7</v>
      </c>
      <c r="EF10" s="46">
        <v>1.2</v>
      </c>
      <c r="EG10" s="46">
        <v>2.1</v>
      </c>
      <c r="EH10" s="46">
        <v>56.3</v>
      </c>
      <c r="EI10" s="55">
        <v>77.31</v>
      </c>
      <c r="EJ10" s="55">
        <v>58.44</v>
      </c>
      <c r="EK10" s="55">
        <v>76.33</v>
      </c>
      <c r="EL10" s="55">
        <v>57.56</v>
      </c>
      <c r="EM10" s="55">
        <v>78.32</v>
      </c>
      <c r="EN10" s="55">
        <v>59.35</v>
      </c>
      <c r="EO10" s="55">
        <v>57.78</v>
      </c>
      <c r="EP10" s="55">
        <v>59.44</v>
      </c>
      <c r="EQ10" s="55">
        <v>60.29</v>
      </c>
      <c r="ER10" s="55">
        <v>57.45</v>
      </c>
      <c r="ES10" s="55">
        <v>58.2</v>
      </c>
      <c r="ET10" s="55">
        <v>59.05</v>
      </c>
      <c r="EU10" s="55">
        <v>58.12</v>
      </c>
      <c r="EV10" s="55">
        <v>60.73</v>
      </c>
      <c r="EW10" s="55">
        <v>61.58</v>
      </c>
      <c r="EX10" s="53">
        <v>9.685230024213075</v>
      </c>
      <c r="EY10" s="53">
        <v>10.843373493975903</v>
      </c>
      <c r="EZ10" s="53">
        <v>8.51581508515815</v>
      </c>
      <c r="FA10" s="56">
        <v>12.474012474012476</v>
      </c>
      <c r="FB10" s="56">
        <v>8.347245409015025</v>
      </c>
      <c r="FC10" s="56">
        <v>11.235955056179774</v>
      </c>
      <c r="FD10" s="56">
        <v>14.553014553014554</v>
      </c>
      <c r="FE10" s="56">
        <v>9.868421052631579</v>
      </c>
      <c r="FF10" s="56">
        <v>0</v>
      </c>
      <c r="FG10" s="56">
        <v>10.395010395010395</v>
      </c>
      <c r="FH10" s="56">
        <v>6.779661016949152</v>
      </c>
      <c r="FI10" s="56">
        <v>0</v>
      </c>
      <c r="FJ10" s="53">
        <v>6.658595641646489</v>
      </c>
      <c r="FK10" s="53">
        <v>7.228915662650603</v>
      </c>
      <c r="FL10" s="53">
        <v>6.082725060827251</v>
      </c>
      <c r="FM10" s="46">
        <v>10.395010395010395</v>
      </c>
      <c r="FN10" s="46">
        <v>1.669449081803005</v>
      </c>
      <c r="FO10" s="46">
        <v>0</v>
      </c>
      <c r="FP10" s="46">
        <v>12.474012474012476</v>
      </c>
      <c r="FQ10" s="46">
        <v>0</v>
      </c>
      <c r="FR10" s="46">
        <v>0</v>
      </c>
      <c r="FS10" s="46">
        <v>8.316008316008316</v>
      </c>
      <c r="FT10" s="46">
        <v>3.389830508474576</v>
      </c>
      <c r="FU10" s="46">
        <v>0</v>
      </c>
      <c r="FV10" s="116">
        <v>514</v>
      </c>
      <c r="FW10" s="116">
        <v>637</v>
      </c>
      <c r="FX10" s="106">
        <f t="shared" si="0"/>
        <v>80.69073783359497</v>
      </c>
      <c r="FY10" s="118">
        <v>0.9231167749426175</v>
      </c>
      <c r="FZ10" s="93">
        <v>1</v>
      </c>
    </row>
    <row r="11" spans="1:182" ht="11.25">
      <c r="A11" s="92" t="s">
        <v>142</v>
      </c>
      <c r="B11" s="60">
        <v>7109</v>
      </c>
      <c r="C11" s="60">
        <v>9</v>
      </c>
      <c r="D11" s="29" t="s">
        <v>29</v>
      </c>
      <c r="E11" s="60" t="s">
        <v>21</v>
      </c>
      <c r="F11" s="108">
        <v>4503.5</v>
      </c>
      <c r="G11" s="93">
        <v>38919</v>
      </c>
      <c r="H11" s="46">
        <f t="shared" si="1"/>
        <v>8.64194515376929</v>
      </c>
      <c r="I11" s="94">
        <f t="shared" si="2"/>
        <v>0.2298971703550496</v>
      </c>
      <c r="J11" s="55">
        <f t="shared" si="3"/>
        <v>3.8931263347954608</v>
      </c>
      <c r="K11" s="93">
        <v>19374</v>
      </c>
      <c r="L11" s="46">
        <f t="shared" si="4"/>
        <v>49.78031295768134</v>
      </c>
      <c r="M11" s="93">
        <v>19545</v>
      </c>
      <c r="N11" s="46">
        <f t="shared" si="5"/>
        <v>50.21968704231866</v>
      </c>
      <c r="O11" s="46">
        <f t="shared" si="6"/>
        <v>99.12509593246355</v>
      </c>
      <c r="P11" s="93">
        <v>9501</v>
      </c>
      <c r="Q11" s="46">
        <f t="shared" si="7"/>
        <v>24.41224080783165</v>
      </c>
      <c r="R11" s="93">
        <v>25828</v>
      </c>
      <c r="S11" s="46">
        <f t="shared" si="8"/>
        <v>66.363472853876</v>
      </c>
      <c r="T11" s="93">
        <v>3590</v>
      </c>
      <c r="U11" s="46">
        <f t="shared" si="9"/>
        <v>9.22428633829235</v>
      </c>
      <c r="V11" s="46">
        <f t="shared" si="10"/>
        <v>50.685302772185224</v>
      </c>
      <c r="W11" s="46">
        <f t="shared" si="11"/>
        <v>37.7854962635512</v>
      </c>
      <c r="X11" s="93">
        <v>39538</v>
      </c>
      <c r="Y11" s="94">
        <f t="shared" si="12"/>
        <v>0.21315324477268327</v>
      </c>
      <c r="Z11" s="55">
        <f t="shared" si="13"/>
        <v>3.6498580692806537</v>
      </c>
      <c r="AA11" s="46">
        <v>71.7</v>
      </c>
      <c r="AB11" s="46">
        <v>1.4</v>
      </c>
      <c r="AC11" s="95">
        <v>110.92</v>
      </c>
      <c r="AD11" s="95">
        <v>73.61</v>
      </c>
      <c r="AE11" s="95">
        <v>0.8</v>
      </c>
      <c r="AF11" s="95">
        <v>40</v>
      </c>
      <c r="AG11" s="94">
        <v>0.659</v>
      </c>
      <c r="AH11" s="94">
        <v>0.753</v>
      </c>
      <c r="AI11" s="96">
        <v>0.630240831638735</v>
      </c>
      <c r="AJ11" s="96">
        <v>0.4834100246593257</v>
      </c>
      <c r="AK11" s="96">
        <v>0.8574097728114581</v>
      </c>
      <c r="AL11" s="96">
        <v>0.5921704658077305</v>
      </c>
      <c r="AM11" s="96">
        <v>0.6408077737293123</v>
      </c>
      <c r="AN11" s="54">
        <v>308</v>
      </c>
      <c r="AO11" s="54">
        <v>25</v>
      </c>
      <c r="AP11" s="94">
        <v>0.3473408</v>
      </c>
      <c r="AQ11" s="97">
        <v>284612.5782953419</v>
      </c>
      <c r="AR11" s="97">
        <v>298078.57195242814</v>
      </c>
      <c r="AS11" s="93">
        <v>88178.148</v>
      </c>
      <c r="AT11" s="55">
        <v>0.44124</v>
      </c>
      <c r="AU11" s="98">
        <v>3.2448607858443923</v>
      </c>
      <c r="AV11" s="98">
        <v>14.18943533697632</v>
      </c>
      <c r="AW11" s="98">
        <v>17.43429612282071</v>
      </c>
      <c r="AX11" s="65">
        <v>82.56570387717929</v>
      </c>
      <c r="AY11" s="99">
        <v>22.2</v>
      </c>
      <c r="AZ11" s="98">
        <v>56.11640394941971</v>
      </c>
      <c r="BA11" s="22">
        <f t="shared" si="14"/>
        <v>92.55463637486109</v>
      </c>
      <c r="BB11" s="22">
        <v>7.445363625138906</v>
      </c>
      <c r="BC11" s="31">
        <v>6.031608840597604</v>
      </c>
      <c r="BD11" s="100">
        <v>55.06</v>
      </c>
      <c r="BE11" s="100">
        <v>14.13</v>
      </c>
      <c r="BF11" s="100">
        <v>30.81</v>
      </c>
      <c r="BG11" s="46">
        <v>32.5</v>
      </c>
      <c r="BH11" s="101">
        <v>42.3</v>
      </c>
      <c r="BI11" s="23">
        <v>88.49125238177724</v>
      </c>
      <c r="BJ11" s="24">
        <v>85.9</v>
      </c>
      <c r="BK11" s="22">
        <v>7.587294427867601</v>
      </c>
      <c r="BL11" s="25">
        <v>6.81</v>
      </c>
      <c r="BM11" s="25">
        <v>67.148166327747</v>
      </c>
      <c r="BN11" s="27">
        <v>34.41030723488603</v>
      </c>
      <c r="BO11" s="27">
        <v>7.591674925668979</v>
      </c>
      <c r="BP11" s="27">
        <v>0.49554013875123887</v>
      </c>
      <c r="BQ11" s="27">
        <v>80.09910802775025</v>
      </c>
      <c r="BR11" s="27">
        <v>27.621407333994053</v>
      </c>
      <c r="BS11" s="27">
        <v>7.1159563924677895</v>
      </c>
      <c r="BT11" s="95">
        <v>1.54</v>
      </c>
      <c r="BU11" s="102">
        <v>0.6349206349206349</v>
      </c>
      <c r="BV11" s="102">
        <v>27.3015873015873</v>
      </c>
      <c r="BW11" s="27">
        <v>2.3</v>
      </c>
      <c r="BX11" s="27">
        <v>0.4</v>
      </c>
      <c r="BY11" s="27">
        <v>21</v>
      </c>
      <c r="BZ11" s="27">
        <v>10.8</v>
      </c>
      <c r="CA11" s="39">
        <v>566.4992918758852</v>
      </c>
      <c r="CB11" s="39">
        <v>1302.9483713145357</v>
      </c>
      <c r="CC11" s="103" t="s">
        <v>67</v>
      </c>
      <c r="CD11" s="95">
        <v>24</v>
      </c>
      <c r="CE11" s="42">
        <v>24114</v>
      </c>
      <c r="CF11" s="104">
        <v>61.959454251136975</v>
      </c>
      <c r="CG11" s="42">
        <v>6911</v>
      </c>
      <c r="CH11" s="46">
        <v>17.757393560985637</v>
      </c>
      <c r="CI11" s="44">
        <v>39216</v>
      </c>
      <c r="CJ11" s="46">
        <v>100.76312341015957</v>
      </c>
      <c r="CK11" s="27">
        <v>94.66562581316681</v>
      </c>
      <c r="CL11" s="27">
        <v>0.2107728337236534</v>
      </c>
      <c r="CM11" s="27">
        <v>3.450429352068696</v>
      </c>
      <c r="CN11" s="46">
        <v>14.473067915690866</v>
      </c>
      <c r="CO11" s="46">
        <v>9.522085445329472</v>
      </c>
      <c r="CP11" s="27">
        <v>65.80167735569808</v>
      </c>
      <c r="CQ11" s="27">
        <v>55.88365896980462</v>
      </c>
      <c r="CR11" s="91">
        <v>106.09104493423652</v>
      </c>
      <c r="CS11" s="91">
        <v>46.08096468561585</v>
      </c>
      <c r="CT11" s="46">
        <v>45.02789140944589</v>
      </c>
      <c r="CU11" s="46">
        <v>14.116772034213461</v>
      </c>
      <c r="CV11" s="46">
        <v>42.317966621703825</v>
      </c>
      <c r="CW11" s="46">
        <v>37.02822079399085</v>
      </c>
      <c r="CX11" s="46">
        <v>79.34618741569467</v>
      </c>
      <c r="CY11" s="52">
        <v>657.2091823574929</v>
      </c>
      <c r="CZ11" s="52">
        <v>444.041201899984</v>
      </c>
      <c r="DA11" s="52">
        <v>552.4369130685693</v>
      </c>
      <c r="DB11" s="52">
        <v>607.7782443174502</v>
      </c>
      <c r="DC11" s="52">
        <v>488.99792936487546</v>
      </c>
      <c r="DD11" s="52">
        <v>548.4106129047234</v>
      </c>
      <c r="DE11" s="54">
        <v>142</v>
      </c>
      <c r="DF11" s="54">
        <v>116</v>
      </c>
      <c r="DG11" s="54">
        <v>129</v>
      </c>
      <c r="DH11" s="54">
        <v>156</v>
      </c>
      <c r="DI11" s="54">
        <v>104</v>
      </c>
      <c r="DJ11" s="54">
        <v>131</v>
      </c>
      <c r="DK11" s="54">
        <v>89</v>
      </c>
      <c r="DL11" s="54">
        <v>104</v>
      </c>
      <c r="DM11" s="54">
        <v>96</v>
      </c>
      <c r="DN11" s="54">
        <v>96</v>
      </c>
      <c r="DO11" s="54">
        <v>95</v>
      </c>
      <c r="DP11" s="54">
        <v>96</v>
      </c>
      <c r="DQ11" s="54">
        <v>97</v>
      </c>
      <c r="DR11" s="54">
        <v>16</v>
      </c>
      <c r="DS11" s="54">
        <v>56</v>
      </c>
      <c r="DT11" s="54">
        <v>97</v>
      </c>
      <c r="DU11" s="54">
        <v>15</v>
      </c>
      <c r="DV11" s="54">
        <v>57</v>
      </c>
      <c r="DW11" s="46">
        <v>1553.7</v>
      </c>
      <c r="DX11" s="46">
        <v>3.8</v>
      </c>
      <c r="DY11" s="46">
        <v>4.9</v>
      </c>
      <c r="DZ11" s="46">
        <v>82.2</v>
      </c>
      <c r="EA11" s="46">
        <v>1968.55</v>
      </c>
      <c r="EB11" s="46">
        <v>3.7</v>
      </c>
      <c r="EC11" s="46">
        <v>7.7</v>
      </c>
      <c r="ED11" s="46">
        <v>102.9</v>
      </c>
      <c r="EE11" s="46">
        <v>1122.2</v>
      </c>
      <c r="EF11" s="46">
        <v>4</v>
      </c>
      <c r="EG11" s="46">
        <v>1.9</v>
      </c>
      <c r="EH11" s="46">
        <v>60.7</v>
      </c>
      <c r="EI11" s="55">
        <v>76.62</v>
      </c>
      <c r="EJ11" s="55">
        <v>57.95</v>
      </c>
      <c r="EK11" s="55">
        <v>74.06</v>
      </c>
      <c r="EL11" s="55">
        <v>55.56</v>
      </c>
      <c r="EM11" s="55">
        <v>79.29</v>
      </c>
      <c r="EN11" s="55">
        <v>60.44</v>
      </c>
      <c r="EO11" s="55">
        <v>56.53</v>
      </c>
      <c r="EP11" s="55">
        <v>62.33</v>
      </c>
      <c r="EQ11" s="55">
        <v>63.28</v>
      </c>
      <c r="ER11" s="55">
        <v>55.06</v>
      </c>
      <c r="ES11" s="55">
        <v>60.18</v>
      </c>
      <c r="ET11" s="55">
        <v>61.13</v>
      </c>
      <c r="EU11" s="55">
        <v>58.06</v>
      </c>
      <c r="EV11" s="55">
        <v>64.57</v>
      </c>
      <c r="EW11" s="55">
        <v>65.52</v>
      </c>
      <c r="EX11" s="53">
        <v>9.355692850838482</v>
      </c>
      <c r="EY11" s="53">
        <v>10.276399716513112</v>
      </c>
      <c r="EZ11" s="53">
        <v>8.441786844882168</v>
      </c>
      <c r="FA11" s="56">
        <v>12.531328320802004</v>
      </c>
      <c r="FB11" s="56">
        <v>8.107012565869477</v>
      </c>
      <c r="FC11" s="56">
        <v>5.012531328320802</v>
      </c>
      <c r="FD11" s="56">
        <v>13.838310269482884</v>
      </c>
      <c r="FE11" s="56">
        <v>8.8</v>
      </c>
      <c r="FF11" s="56">
        <v>5.128205128205129</v>
      </c>
      <c r="FG11" s="56">
        <v>10.56338028169014</v>
      </c>
      <c r="FH11" s="56">
        <v>7.395234182415777</v>
      </c>
      <c r="FI11" s="56">
        <v>4.901960784313726</v>
      </c>
      <c r="FJ11" s="53">
        <v>10.061782877316858</v>
      </c>
      <c r="FK11" s="53">
        <v>11.339475549255848</v>
      </c>
      <c r="FL11" s="53">
        <v>8.793527963418924</v>
      </c>
      <c r="FM11" s="46">
        <v>11.815252416756177</v>
      </c>
      <c r="FN11" s="46">
        <v>8.512363194162951</v>
      </c>
      <c r="FO11" s="46">
        <v>5.012531328320802</v>
      </c>
      <c r="FP11" s="46">
        <v>15.29497450837582</v>
      </c>
      <c r="FQ11" s="46">
        <v>8.8</v>
      </c>
      <c r="FR11" s="46">
        <v>0</v>
      </c>
      <c r="FS11" s="46">
        <v>8.450704225352112</v>
      </c>
      <c r="FT11" s="46">
        <v>8.216926869350864</v>
      </c>
      <c r="FU11" s="46">
        <v>9.803921568627452</v>
      </c>
      <c r="FV11" s="116">
        <v>1727</v>
      </c>
      <c r="FW11" s="116">
        <v>2106</v>
      </c>
      <c r="FX11" s="106">
        <f t="shared" si="0"/>
        <v>82.00379867046533</v>
      </c>
      <c r="FY11" s="118">
        <v>0.6843189705031807</v>
      </c>
      <c r="FZ11" s="93">
        <v>1</v>
      </c>
    </row>
    <row r="12" spans="1:182" ht="11.25">
      <c r="A12" s="92" t="s">
        <v>143</v>
      </c>
      <c r="B12" s="60">
        <v>7110</v>
      </c>
      <c r="C12" s="60">
        <v>10</v>
      </c>
      <c r="D12" s="29" t="s">
        <v>30</v>
      </c>
      <c r="E12" s="60" t="s">
        <v>21</v>
      </c>
      <c r="F12" s="108">
        <v>263.5</v>
      </c>
      <c r="G12" s="93">
        <v>8309</v>
      </c>
      <c r="H12" s="46">
        <f t="shared" si="1"/>
        <v>31.533206831119546</v>
      </c>
      <c r="I12" s="94">
        <f t="shared" si="2"/>
        <v>0.04908182606130958</v>
      </c>
      <c r="J12" s="55">
        <f t="shared" si="3"/>
        <v>0.8311618159720312</v>
      </c>
      <c r="K12" s="93">
        <v>4179</v>
      </c>
      <c r="L12" s="46">
        <f t="shared" si="4"/>
        <v>50.29486099410278</v>
      </c>
      <c r="M12" s="93">
        <v>4130</v>
      </c>
      <c r="N12" s="46">
        <f t="shared" si="5"/>
        <v>49.70513900589722</v>
      </c>
      <c r="O12" s="46">
        <f t="shared" si="6"/>
        <v>101.1864406779661</v>
      </c>
      <c r="P12" s="93">
        <v>2115</v>
      </c>
      <c r="Q12" s="46">
        <f t="shared" si="7"/>
        <v>25.45432663377061</v>
      </c>
      <c r="R12" s="93">
        <v>5524</v>
      </c>
      <c r="S12" s="46">
        <f t="shared" si="8"/>
        <v>66.48212781321459</v>
      </c>
      <c r="T12" s="93">
        <v>670</v>
      </c>
      <c r="U12" s="46">
        <f t="shared" si="9"/>
        <v>8.063545553014803</v>
      </c>
      <c r="V12" s="46">
        <f t="shared" si="10"/>
        <v>50.41636495293266</v>
      </c>
      <c r="W12" s="46">
        <f t="shared" si="11"/>
        <v>31.678486997635936</v>
      </c>
      <c r="X12" s="93">
        <v>8973</v>
      </c>
      <c r="Y12" s="94">
        <f t="shared" si="12"/>
        <v>0.04837432508840323</v>
      </c>
      <c r="Z12" s="55">
        <f t="shared" si="13"/>
        <v>0.8283215250051926</v>
      </c>
      <c r="AA12" s="46">
        <v>51.5</v>
      </c>
      <c r="AB12" s="46">
        <v>0.8</v>
      </c>
      <c r="AC12" s="95">
        <v>160.11</v>
      </c>
      <c r="AD12" s="95">
        <v>71.57</v>
      </c>
      <c r="AE12" s="95">
        <v>3.71</v>
      </c>
      <c r="AF12" s="95">
        <v>37</v>
      </c>
      <c r="AG12" s="94">
        <v>0.629</v>
      </c>
      <c r="AH12" s="94">
        <v>0.753</v>
      </c>
      <c r="AI12" s="96">
        <v>0.6604247600455506</v>
      </c>
      <c r="AJ12" s="96">
        <v>0.4966001953603713</v>
      </c>
      <c r="AK12" s="96">
        <v>0.8706153846153846</v>
      </c>
      <c r="AL12" s="96">
        <v>0.6177916852928027</v>
      </c>
      <c r="AM12" s="96">
        <v>0.6613580063285274</v>
      </c>
      <c r="AN12" s="54">
        <v>288</v>
      </c>
      <c r="AO12" s="54">
        <v>21</v>
      </c>
      <c r="AP12" s="94">
        <v>0.3212101</v>
      </c>
      <c r="AQ12" s="97">
        <v>342278.4863656683</v>
      </c>
      <c r="AR12" s="97">
        <v>356383.910147519</v>
      </c>
      <c r="AS12" s="93">
        <v>111185.13</v>
      </c>
      <c r="AT12" s="55">
        <v>0.4416</v>
      </c>
      <c r="AU12" s="98">
        <v>3.722609561752988</v>
      </c>
      <c r="AV12" s="98">
        <v>12.325697211155381</v>
      </c>
      <c r="AW12" s="98">
        <v>16.04830677290837</v>
      </c>
      <c r="AX12" s="65">
        <v>83.95169322709162</v>
      </c>
      <c r="AY12" s="99">
        <v>21.6</v>
      </c>
      <c r="AZ12" s="98">
        <v>51.90035132545513</v>
      </c>
      <c r="BA12" s="22">
        <f t="shared" si="14"/>
        <v>91.01538461538462</v>
      </c>
      <c r="BB12" s="22">
        <v>8.984615384615385</v>
      </c>
      <c r="BC12" s="31">
        <v>6.615384615384615</v>
      </c>
      <c r="BD12" s="100">
        <v>45.91</v>
      </c>
      <c r="BE12" s="100">
        <v>21.74</v>
      </c>
      <c r="BF12" s="100">
        <v>32.35</v>
      </c>
      <c r="BG12" s="46">
        <v>22.2</v>
      </c>
      <c r="BH12" s="101">
        <v>41.8</v>
      </c>
      <c r="BI12" s="23">
        <v>84.38198658575536</v>
      </c>
      <c r="BJ12" s="24">
        <v>80.8</v>
      </c>
      <c r="BK12" s="22">
        <v>7.624359795134443</v>
      </c>
      <c r="BL12" s="25">
        <v>6.85</v>
      </c>
      <c r="BM12" s="25">
        <v>74.70717423133236</v>
      </c>
      <c r="BN12" s="27">
        <v>24.0500670540903</v>
      </c>
      <c r="BO12" s="27">
        <v>6.392489941886455</v>
      </c>
      <c r="BP12" s="27">
        <v>0.4470272686633885</v>
      </c>
      <c r="BQ12" s="27">
        <v>85.56101922217255</v>
      </c>
      <c r="BR12" s="27">
        <v>35.94099240053643</v>
      </c>
      <c r="BS12" s="27">
        <v>10.013410818059901</v>
      </c>
      <c r="BT12" s="95">
        <v>0.34</v>
      </c>
      <c r="BU12" s="102">
        <v>0</v>
      </c>
      <c r="BV12" s="102">
        <v>13.88888888888889</v>
      </c>
      <c r="BW12" s="27">
        <v>2.5</v>
      </c>
      <c r="BX12" s="27">
        <v>0</v>
      </c>
      <c r="BY12" s="27">
        <v>19.9</v>
      </c>
      <c r="BZ12" s="27">
        <v>8.9</v>
      </c>
      <c r="CA12" s="39">
        <v>472.72727272727275</v>
      </c>
      <c r="CB12" s="39">
        <v>945.4545454545455</v>
      </c>
      <c r="CC12" s="103" t="s">
        <v>67</v>
      </c>
      <c r="CD12" s="95">
        <v>20</v>
      </c>
      <c r="CE12" s="42">
        <v>3446</v>
      </c>
      <c r="CF12" s="104">
        <v>41.47310145625226</v>
      </c>
      <c r="CG12" s="42">
        <v>806</v>
      </c>
      <c r="CH12" s="46">
        <v>9.700324948850644</v>
      </c>
      <c r="CI12" s="44">
        <v>8289</v>
      </c>
      <c r="CJ12" s="46">
        <v>99.7592971476712</v>
      </c>
      <c r="CK12" s="27">
        <v>88.84462151394425</v>
      </c>
      <c r="CL12" s="27">
        <v>2.564741035856574</v>
      </c>
      <c r="CM12" s="27">
        <v>6.959661354581673</v>
      </c>
      <c r="CN12" s="46">
        <v>12.91085657370518</v>
      </c>
      <c r="CO12" s="46">
        <v>12.525667351129364</v>
      </c>
      <c r="CP12" s="27">
        <v>66.09081934846989</v>
      </c>
      <c r="CQ12" s="27">
        <v>55.79971181556196</v>
      </c>
      <c r="CR12" s="91">
        <v>103.76696605110034</v>
      </c>
      <c r="CS12" s="91">
        <v>47.040971168437025</v>
      </c>
      <c r="CT12" s="46">
        <v>55.745164960182024</v>
      </c>
      <c r="CU12" s="46">
        <v>8.722032612817596</v>
      </c>
      <c r="CV12" s="46">
        <v>26.160889470241987</v>
      </c>
      <c r="CW12" s="46">
        <v>0</v>
      </c>
      <c r="CX12" s="46">
        <v>26.160889470241987</v>
      </c>
      <c r="CY12" s="52">
        <v>693.8044034818229</v>
      </c>
      <c r="CZ12" s="52">
        <v>490.0696414753675</v>
      </c>
      <c r="DA12" s="52">
        <v>592.3165874341513</v>
      </c>
      <c r="DB12" s="52">
        <v>670.9519966205781</v>
      </c>
      <c r="DC12" s="52">
        <v>527.1271935950354</v>
      </c>
      <c r="DD12" s="52">
        <v>599.0668707271368</v>
      </c>
      <c r="DE12" s="54">
        <v>148</v>
      </c>
      <c r="DF12" s="54">
        <v>170</v>
      </c>
      <c r="DG12" s="54">
        <v>159</v>
      </c>
      <c r="DH12" s="54">
        <v>156</v>
      </c>
      <c r="DI12" s="54">
        <v>157</v>
      </c>
      <c r="DJ12" s="54">
        <v>157</v>
      </c>
      <c r="DK12" s="54">
        <v>122</v>
      </c>
      <c r="DL12" s="54">
        <v>119</v>
      </c>
      <c r="DM12" s="54">
        <v>121</v>
      </c>
      <c r="DN12" s="54">
        <v>128</v>
      </c>
      <c r="DO12" s="54">
        <v>111</v>
      </c>
      <c r="DP12" s="54">
        <v>119</v>
      </c>
      <c r="DQ12" s="54">
        <v>151</v>
      </c>
      <c r="DR12" s="54">
        <v>19</v>
      </c>
      <c r="DS12" s="54">
        <v>85</v>
      </c>
      <c r="DT12" s="54">
        <v>148</v>
      </c>
      <c r="DU12" s="54">
        <v>18</v>
      </c>
      <c r="DV12" s="54">
        <v>84</v>
      </c>
      <c r="DW12" s="46">
        <v>357.5</v>
      </c>
      <c r="DX12" s="46">
        <v>0.9</v>
      </c>
      <c r="DY12" s="46">
        <v>5.4</v>
      </c>
      <c r="DZ12" s="46">
        <v>93.2</v>
      </c>
      <c r="EA12" s="46">
        <v>498.95</v>
      </c>
      <c r="EB12" s="46">
        <v>0.9</v>
      </c>
      <c r="EC12" s="46">
        <v>9.2</v>
      </c>
      <c r="ED12" s="46">
        <v>129.8</v>
      </c>
      <c r="EE12" s="46">
        <v>210.45</v>
      </c>
      <c r="EF12" s="46">
        <v>0.8</v>
      </c>
      <c r="EG12" s="46">
        <v>1.4</v>
      </c>
      <c r="EH12" s="46">
        <v>55.2</v>
      </c>
      <c r="EI12" s="55">
        <v>75.74</v>
      </c>
      <c r="EJ12" s="55">
        <v>56.66</v>
      </c>
      <c r="EK12" s="55">
        <v>73.61</v>
      </c>
      <c r="EL12" s="55">
        <v>54.83</v>
      </c>
      <c r="EM12" s="55">
        <v>77.95</v>
      </c>
      <c r="EN12" s="55">
        <v>58.56</v>
      </c>
      <c r="EO12" s="55">
        <v>54.33</v>
      </c>
      <c r="EP12" s="55">
        <v>57.8</v>
      </c>
      <c r="EQ12" s="55">
        <v>58.9</v>
      </c>
      <c r="ER12" s="55">
        <v>51.47</v>
      </c>
      <c r="ES12" s="55">
        <v>55.62</v>
      </c>
      <c r="ET12" s="55">
        <v>56.72</v>
      </c>
      <c r="EU12" s="55">
        <v>57.31</v>
      </c>
      <c r="EV12" s="55">
        <v>60.06</v>
      </c>
      <c r="EW12" s="55">
        <v>61.16</v>
      </c>
      <c r="EX12" s="53">
        <v>9.212730318257957</v>
      </c>
      <c r="EY12" s="53">
        <v>9.771986970684038</v>
      </c>
      <c r="EZ12" s="53">
        <v>8.620689655172413</v>
      </c>
      <c r="FA12" s="56">
        <v>12.987012987012989</v>
      </c>
      <c r="FB12" s="56">
        <v>8.064516129032258</v>
      </c>
      <c r="FC12" s="56">
        <v>0</v>
      </c>
      <c r="FD12" s="56">
        <v>15.290519877675841</v>
      </c>
      <c r="FE12" s="56">
        <v>8.097165991902834</v>
      </c>
      <c r="FF12" s="56">
        <v>0</v>
      </c>
      <c r="FG12" s="56">
        <v>10.380622837370241</v>
      </c>
      <c r="FH12" s="56">
        <v>8.032128514056224</v>
      </c>
      <c r="FI12" s="56">
        <v>0</v>
      </c>
      <c r="FJ12" s="53">
        <v>5.862646566164154</v>
      </c>
      <c r="FK12" s="53">
        <v>9.771986970684038</v>
      </c>
      <c r="FL12" s="53">
        <v>1.7241379310344827</v>
      </c>
      <c r="FM12" s="46">
        <v>4.87012987012987</v>
      </c>
      <c r="FN12" s="46">
        <v>6.048387096774193</v>
      </c>
      <c r="FO12" s="46">
        <v>12.345679012345679</v>
      </c>
      <c r="FP12" s="46">
        <v>9.174311926605505</v>
      </c>
      <c r="FQ12" s="46">
        <v>8.097165991902834</v>
      </c>
      <c r="FR12" s="46">
        <v>25.64102564102564</v>
      </c>
      <c r="FS12" s="46">
        <v>0</v>
      </c>
      <c r="FT12" s="46">
        <v>4.016064257028112</v>
      </c>
      <c r="FU12" s="46">
        <v>0</v>
      </c>
      <c r="FV12" s="116">
        <v>369</v>
      </c>
      <c r="FW12" s="116">
        <v>461</v>
      </c>
      <c r="FX12" s="106">
        <f t="shared" si="0"/>
        <v>80.04338394793926</v>
      </c>
      <c r="FY12" s="118">
        <v>0.5809630184630179</v>
      </c>
      <c r="FZ12" s="93">
        <v>4</v>
      </c>
    </row>
    <row r="13" spans="1:182" ht="11.25">
      <c r="A13" s="92" t="s">
        <v>144</v>
      </c>
      <c r="B13" s="60">
        <v>7201</v>
      </c>
      <c r="C13" s="60">
        <v>11</v>
      </c>
      <c r="D13" s="29" t="s">
        <v>31</v>
      </c>
      <c r="E13" s="29" t="s">
        <v>31</v>
      </c>
      <c r="F13" s="108">
        <v>2126.3</v>
      </c>
      <c r="G13" s="93">
        <v>42711</v>
      </c>
      <c r="H13" s="46">
        <f t="shared" si="1"/>
        <v>20.087005596576212</v>
      </c>
      <c r="I13" s="94">
        <f t="shared" si="2"/>
        <v>0.25229677132080797</v>
      </c>
      <c r="J13" s="55">
        <f t="shared" si="3"/>
        <v>4.272445820433436</v>
      </c>
      <c r="K13" s="93">
        <v>20809</v>
      </c>
      <c r="L13" s="46">
        <f t="shared" si="4"/>
        <v>48.7204701364988</v>
      </c>
      <c r="M13" s="93">
        <v>21902</v>
      </c>
      <c r="N13" s="46">
        <f t="shared" si="5"/>
        <v>51.2795298635012</v>
      </c>
      <c r="O13" s="46">
        <f t="shared" si="6"/>
        <v>95.00958816546434</v>
      </c>
      <c r="P13" s="93">
        <v>9421</v>
      </c>
      <c r="Q13" s="46">
        <f t="shared" si="7"/>
        <v>22.05754957739224</v>
      </c>
      <c r="R13" s="93">
        <v>27930</v>
      </c>
      <c r="S13" s="46">
        <f t="shared" si="8"/>
        <v>65.39299009622813</v>
      </c>
      <c r="T13" s="93">
        <v>5360</v>
      </c>
      <c r="U13" s="46">
        <f t="shared" si="9"/>
        <v>12.549460326379622</v>
      </c>
      <c r="V13" s="46">
        <f t="shared" si="10"/>
        <v>52.921589688506984</v>
      </c>
      <c r="W13" s="46">
        <f t="shared" si="11"/>
        <v>56.894172593142976</v>
      </c>
      <c r="X13" s="93">
        <v>43441</v>
      </c>
      <c r="Y13" s="94">
        <f t="shared" si="12"/>
        <v>0.23419470145607096</v>
      </c>
      <c r="Z13" s="55">
        <f t="shared" si="13"/>
        <v>4.01015439292885</v>
      </c>
      <c r="AA13" s="46">
        <v>28</v>
      </c>
      <c r="AB13" s="46">
        <v>1</v>
      </c>
      <c r="AC13" s="95">
        <v>86.07</v>
      </c>
      <c r="AD13" s="95">
        <v>70.6</v>
      </c>
      <c r="AE13" s="95">
        <v>3</v>
      </c>
      <c r="AF13" s="95">
        <v>40</v>
      </c>
      <c r="AG13" s="94">
        <v>0.656</v>
      </c>
      <c r="AH13" s="94">
        <v>0.766</v>
      </c>
      <c r="AI13" s="96">
        <v>0.6706960060571645</v>
      </c>
      <c r="AJ13" s="96">
        <v>0.44081162994873657</v>
      </c>
      <c r="AK13" s="96">
        <v>0.8863300000000001</v>
      </c>
      <c r="AL13" s="96">
        <v>0.6849271599596134</v>
      </c>
      <c r="AM13" s="96">
        <v>0.6706911989913786</v>
      </c>
      <c r="AN13" s="54">
        <v>272</v>
      </c>
      <c r="AO13" s="54">
        <v>14</v>
      </c>
      <c r="AP13" s="94">
        <v>0.2505794</v>
      </c>
      <c r="AQ13" s="97">
        <v>285131.93085244484</v>
      </c>
      <c r="AR13" s="97">
        <v>295719.26559930766</v>
      </c>
      <c r="AS13" s="93">
        <v>90482.982</v>
      </c>
      <c r="AT13" s="55">
        <v>0.47932</v>
      </c>
      <c r="AU13" s="98">
        <v>8.381537865769538</v>
      </c>
      <c r="AV13" s="98">
        <v>18.285451509064064</v>
      </c>
      <c r="AW13" s="98">
        <v>26.6669893748336</v>
      </c>
      <c r="AX13" s="65">
        <v>73.3330106251664</v>
      </c>
      <c r="AY13" s="99">
        <v>31.4</v>
      </c>
      <c r="AZ13" s="98">
        <v>48.44961240310077</v>
      </c>
      <c r="BA13" s="22">
        <f t="shared" si="14"/>
        <v>94.944</v>
      </c>
      <c r="BB13" s="22">
        <v>5.056</v>
      </c>
      <c r="BC13" s="31">
        <v>4.4224</v>
      </c>
      <c r="BD13" s="100">
        <v>25.58</v>
      </c>
      <c r="BE13" s="100">
        <v>22.28</v>
      </c>
      <c r="BF13" s="100">
        <v>52.15</v>
      </c>
      <c r="BG13" s="46">
        <v>27.6</v>
      </c>
      <c r="BH13" s="101">
        <v>46.3</v>
      </c>
      <c r="BI13" s="23">
        <v>91.42015503875969</v>
      </c>
      <c r="BJ13" s="24">
        <v>89</v>
      </c>
      <c r="BK13" s="22">
        <v>8.365991167350519</v>
      </c>
      <c r="BL13" s="25">
        <v>7.58</v>
      </c>
      <c r="BM13" s="25">
        <v>70.78364565587735</v>
      </c>
      <c r="BN13" s="27">
        <v>16.477715274772827</v>
      </c>
      <c r="BO13" s="27">
        <v>9.476417135439204</v>
      </c>
      <c r="BP13" s="27">
        <v>1.6616183470359152</v>
      </c>
      <c r="BQ13" s="27">
        <v>85.1665945478148</v>
      </c>
      <c r="BR13" s="27">
        <v>49.26006057983557</v>
      </c>
      <c r="BS13" s="27">
        <v>10.757247944612722</v>
      </c>
      <c r="BT13" s="95">
        <v>2.17</v>
      </c>
      <c r="BU13" s="102">
        <v>0.47619047619047616</v>
      </c>
      <c r="BV13" s="102">
        <v>17.142857142857142</v>
      </c>
      <c r="BW13" s="27">
        <v>2.5</v>
      </c>
      <c r="BX13" s="27">
        <v>0.5</v>
      </c>
      <c r="BY13" s="27">
        <v>22.9</v>
      </c>
      <c r="BZ13" s="27">
        <v>9.3</v>
      </c>
      <c r="CA13" s="39">
        <v>610.1281269066504</v>
      </c>
      <c r="CB13" s="39">
        <v>1905.4770732623083</v>
      </c>
      <c r="CC13" s="103" t="s">
        <v>67</v>
      </c>
      <c r="CD13" s="95">
        <v>2</v>
      </c>
      <c r="CE13" s="42">
        <v>30498</v>
      </c>
      <c r="CF13" s="104">
        <v>71.40549273021001</v>
      </c>
      <c r="CG13" s="42">
        <v>7716</v>
      </c>
      <c r="CH13" s="46">
        <v>18.065603708646485</v>
      </c>
      <c r="CI13" s="44">
        <v>31891</v>
      </c>
      <c r="CJ13" s="46">
        <v>74.66694762473368</v>
      </c>
      <c r="CK13" s="27">
        <v>89.8740602866881</v>
      </c>
      <c r="CL13" s="27">
        <v>2.223887451956779</v>
      </c>
      <c r="CM13" s="27">
        <v>3.4953709299233724</v>
      </c>
      <c r="CN13" s="46">
        <v>16.11109768183906</v>
      </c>
      <c r="CO13" s="46">
        <v>10.725051562747899</v>
      </c>
      <c r="CP13" s="27">
        <v>57.89096859977498</v>
      </c>
      <c r="CQ13" s="27">
        <v>44.76785970964496</v>
      </c>
      <c r="CR13" s="91">
        <v>66.49995102842682</v>
      </c>
      <c r="CS13" s="91">
        <v>35.508490746040835</v>
      </c>
      <c r="CT13" s="46">
        <v>45.97806815943266</v>
      </c>
      <c r="CU13" s="46">
        <v>13.98647317617703</v>
      </c>
      <c r="CV13" s="46">
        <v>31.408552790529114</v>
      </c>
      <c r="CW13" s="46">
        <v>16.912297656438753</v>
      </c>
      <c r="CX13" s="46">
        <v>48.32085044696787</v>
      </c>
      <c r="CY13" s="52">
        <v>904.6012419930565</v>
      </c>
      <c r="CZ13" s="52">
        <v>673.4636610232907</v>
      </c>
      <c r="DA13" s="52">
        <v>786.4604498840628</v>
      </c>
      <c r="DB13" s="52">
        <v>739.6510390324986</v>
      </c>
      <c r="DC13" s="52">
        <v>502.67313196228173</v>
      </c>
      <c r="DD13" s="52">
        <v>621.2070271141829</v>
      </c>
      <c r="DE13" s="54">
        <v>201</v>
      </c>
      <c r="DF13" s="54">
        <v>156</v>
      </c>
      <c r="DG13" s="54">
        <v>178</v>
      </c>
      <c r="DH13" s="54">
        <v>262</v>
      </c>
      <c r="DI13" s="54">
        <v>219</v>
      </c>
      <c r="DJ13" s="54">
        <v>240</v>
      </c>
      <c r="DK13" s="54">
        <v>149</v>
      </c>
      <c r="DL13" s="54">
        <v>137</v>
      </c>
      <c r="DM13" s="54">
        <v>143</v>
      </c>
      <c r="DN13" s="54">
        <v>189</v>
      </c>
      <c r="DO13" s="54">
        <v>178</v>
      </c>
      <c r="DP13" s="54">
        <v>184</v>
      </c>
      <c r="DQ13" s="54">
        <v>134</v>
      </c>
      <c r="DR13" s="54">
        <v>25</v>
      </c>
      <c r="DS13" s="54">
        <v>80</v>
      </c>
      <c r="DT13" s="54">
        <v>138</v>
      </c>
      <c r="DU13" s="54">
        <v>28</v>
      </c>
      <c r="DV13" s="54">
        <v>82</v>
      </c>
      <c r="DW13" s="46">
        <v>2084</v>
      </c>
      <c r="DX13" s="46">
        <v>5.1</v>
      </c>
      <c r="DY13" s="46">
        <v>4.4</v>
      </c>
      <c r="DZ13" s="46">
        <v>102.9</v>
      </c>
      <c r="EA13" s="46">
        <v>2875.8</v>
      </c>
      <c r="EB13" s="46">
        <v>5.4</v>
      </c>
      <c r="EC13" s="46">
        <v>7.8</v>
      </c>
      <c r="ED13" s="46">
        <v>143.4</v>
      </c>
      <c r="EE13" s="46">
        <v>1260.5</v>
      </c>
      <c r="EF13" s="46">
        <v>4.5</v>
      </c>
      <c r="EG13" s="46">
        <v>0.9</v>
      </c>
      <c r="EH13" s="46">
        <v>60.7</v>
      </c>
      <c r="EI13" s="55">
        <v>75.19</v>
      </c>
      <c r="EJ13" s="55">
        <v>56.45</v>
      </c>
      <c r="EK13" s="55">
        <v>71.31</v>
      </c>
      <c r="EL13" s="55">
        <v>52.88</v>
      </c>
      <c r="EM13" s="55">
        <v>79.23</v>
      </c>
      <c r="EN13" s="55">
        <v>60.17</v>
      </c>
      <c r="EO13" s="55">
        <v>52.6</v>
      </c>
      <c r="EP13" s="55">
        <v>58.44</v>
      </c>
      <c r="EQ13" s="55">
        <v>64.82</v>
      </c>
      <c r="ER13" s="55">
        <v>48.43</v>
      </c>
      <c r="ES13" s="55">
        <v>56.38</v>
      </c>
      <c r="ET13" s="55">
        <v>62.76</v>
      </c>
      <c r="EU13" s="55">
        <v>56.93</v>
      </c>
      <c r="EV13" s="55">
        <v>60.58</v>
      </c>
      <c r="EW13" s="55">
        <v>66.96</v>
      </c>
      <c r="EX13" s="53">
        <v>9.415584415584416</v>
      </c>
      <c r="EY13" s="53">
        <v>10.526315789473683</v>
      </c>
      <c r="EZ13" s="53">
        <v>8.264462809917356</v>
      </c>
      <c r="FA13" s="56">
        <v>12.396694214876034</v>
      </c>
      <c r="FB13" s="56">
        <v>8.177952240758913</v>
      </c>
      <c r="FC13" s="56">
        <v>5.925925925925926</v>
      </c>
      <c r="FD13" s="56">
        <v>13.888888888888888</v>
      </c>
      <c r="FE13" s="56">
        <v>8.991650610147719</v>
      </c>
      <c r="FF13" s="56">
        <v>5.763688760806916</v>
      </c>
      <c r="FG13" s="56">
        <v>10.869565217391305</v>
      </c>
      <c r="FH13" s="56">
        <v>7.333333333333333</v>
      </c>
      <c r="FI13" s="56">
        <v>6.097560975609756</v>
      </c>
      <c r="FJ13" s="53">
        <v>8.603896103896103</v>
      </c>
      <c r="FK13" s="53">
        <v>12.440191387559809</v>
      </c>
      <c r="FL13" s="53">
        <v>4.62809917355372</v>
      </c>
      <c r="FM13" s="46">
        <v>12.396694214876034</v>
      </c>
      <c r="FN13" s="46">
        <v>6.869479882237488</v>
      </c>
      <c r="FO13" s="46">
        <v>1.4814814814814814</v>
      </c>
      <c r="FP13" s="46">
        <v>17.973856209150327</v>
      </c>
      <c r="FQ13" s="46">
        <v>10.276172125883107</v>
      </c>
      <c r="FR13" s="46">
        <v>0</v>
      </c>
      <c r="FS13" s="46">
        <v>6.688963210702341</v>
      </c>
      <c r="FT13" s="46">
        <v>3.3333333333333335</v>
      </c>
      <c r="FU13" s="46">
        <v>3.048780487804878</v>
      </c>
      <c r="FV13" s="116">
        <v>2769</v>
      </c>
      <c r="FW13" s="116">
        <v>3290</v>
      </c>
      <c r="FX13" s="106">
        <f t="shared" si="0"/>
        <v>84.16413373860182</v>
      </c>
      <c r="FY13" s="118">
        <v>0.6141674318947045</v>
      </c>
      <c r="FZ13" s="93">
        <v>4</v>
      </c>
    </row>
    <row r="14" spans="1:182" ht="11.25">
      <c r="A14" s="92" t="s">
        <v>145</v>
      </c>
      <c r="B14" s="60">
        <v>7202</v>
      </c>
      <c r="C14" s="60">
        <v>12</v>
      </c>
      <c r="D14" s="29" t="s">
        <v>32</v>
      </c>
      <c r="E14" s="29" t="s">
        <v>31</v>
      </c>
      <c r="F14" s="108">
        <v>529.5</v>
      </c>
      <c r="G14" s="93">
        <v>9603</v>
      </c>
      <c r="H14" s="46">
        <f t="shared" si="1"/>
        <v>18.135977337110482</v>
      </c>
      <c r="I14" s="94">
        <f t="shared" si="2"/>
        <v>0.056725571749519296</v>
      </c>
      <c r="J14" s="55">
        <f t="shared" si="3"/>
        <v>0.9606025898157919</v>
      </c>
      <c r="K14" s="93">
        <v>4960</v>
      </c>
      <c r="L14" s="46">
        <f t="shared" si="4"/>
        <v>51.650525877330004</v>
      </c>
      <c r="M14" s="93">
        <v>4643</v>
      </c>
      <c r="N14" s="46">
        <f t="shared" si="5"/>
        <v>48.349474122669996</v>
      </c>
      <c r="O14" s="46">
        <f t="shared" si="6"/>
        <v>106.82748223131595</v>
      </c>
      <c r="P14" s="93">
        <v>2237</v>
      </c>
      <c r="Q14" s="46">
        <f t="shared" si="7"/>
        <v>23.29480370717484</v>
      </c>
      <c r="R14" s="93">
        <v>6305</v>
      </c>
      <c r="S14" s="46">
        <f t="shared" si="8"/>
        <v>65.65656565656566</v>
      </c>
      <c r="T14" s="93">
        <v>1061</v>
      </c>
      <c r="U14" s="46">
        <f t="shared" si="9"/>
        <v>11.048630636259503</v>
      </c>
      <c r="V14" s="46">
        <f t="shared" si="10"/>
        <v>52.30769230769231</v>
      </c>
      <c r="W14" s="46">
        <f t="shared" si="11"/>
        <v>47.42959320518552</v>
      </c>
      <c r="X14" s="93">
        <v>9378</v>
      </c>
      <c r="Y14" s="94">
        <f t="shared" si="12"/>
        <v>0.05055771990182163</v>
      </c>
      <c r="Z14" s="55">
        <f t="shared" si="13"/>
        <v>0.8657081535159585</v>
      </c>
      <c r="AA14" s="46">
        <v>56.5</v>
      </c>
      <c r="AB14" s="46">
        <v>1.5</v>
      </c>
      <c r="AC14" s="95">
        <v>158.26</v>
      </c>
      <c r="AD14" s="95">
        <v>88.37</v>
      </c>
      <c r="AE14" s="95">
        <v>8.16</v>
      </c>
      <c r="AF14" s="95" t="s">
        <v>68</v>
      </c>
      <c r="AG14" s="94">
        <v>0.612</v>
      </c>
      <c r="AH14" s="94">
        <v>0.731</v>
      </c>
      <c r="AI14" s="96">
        <v>0.613195325008005</v>
      </c>
      <c r="AJ14" s="96">
        <v>0.4588442896417523</v>
      </c>
      <c r="AK14" s="96">
        <v>0.8969882550335571</v>
      </c>
      <c r="AL14" s="96">
        <v>0.5922953451043338</v>
      </c>
      <c r="AM14" s="96">
        <v>0.640330803696912</v>
      </c>
      <c r="AN14" s="54">
        <v>311</v>
      </c>
      <c r="AO14" s="54">
        <v>27</v>
      </c>
      <c r="AP14" s="94">
        <v>0.4365599</v>
      </c>
      <c r="AQ14" s="97">
        <v>283108.5826645265</v>
      </c>
      <c r="AR14" s="97">
        <v>300559.9715088282</v>
      </c>
      <c r="AS14" s="93">
        <v>87687.439</v>
      </c>
      <c r="AT14" s="55">
        <v>0.45328</v>
      </c>
      <c r="AU14" s="98">
        <v>6.449213769655759</v>
      </c>
      <c r="AV14" s="98">
        <v>17.095197620059498</v>
      </c>
      <c r="AW14" s="98">
        <v>23.544411389715258</v>
      </c>
      <c r="AX14" s="65">
        <v>76.45558861028474</v>
      </c>
      <c r="AY14" s="99">
        <v>18</v>
      </c>
      <c r="AZ14" s="98">
        <v>49.95111049029194</v>
      </c>
      <c r="BA14" s="22">
        <f t="shared" si="14"/>
        <v>93.9317673378076</v>
      </c>
      <c r="BB14" s="22">
        <v>6.068232662192393</v>
      </c>
      <c r="BC14" s="31">
        <v>6.068232662192393</v>
      </c>
      <c r="BD14" s="100">
        <v>42.71</v>
      </c>
      <c r="BE14" s="100">
        <v>19.65</v>
      </c>
      <c r="BF14" s="100">
        <v>37.64</v>
      </c>
      <c r="BG14" s="46">
        <v>22.7</v>
      </c>
      <c r="BH14" s="101">
        <v>49.4</v>
      </c>
      <c r="BI14" s="23">
        <v>89.21637100153653</v>
      </c>
      <c r="BJ14" s="24">
        <v>86.6</v>
      </c>
      <c r="BK14" s="22">
        <v>7.23662522698701</v>
      </c>
      <c r="BL14" s="25">
        <v>6.49</v>
      </c>
      <c r="BM14" s="25">
        <v>64.9279538904899</v>
      </c>
      <c r="BN14" s="27">
        <v>27.487961476725523</v>
      </c>
      <c r="BO14" s="27">
        <v>6.500802568218298</v>
      </c>
      <c r="BP14" s="27">
        <v>1.1637239165329052</v>
      </c>
      <c r="BQ14" s="27">
        <v>73.1139646869984</v>
      </c>
      <c r="BR14" s="27">
        <v>39.08507223113965</v>
      </c>
      <c r="BS14" s="27">
        <v>9.71107544141252</v>
      </c>
      <c r="BT14" s="95">
        <v>2.76</v>
      </c>
      <c r="BU14" s="102">
        <v>1.8518518518518519</v>
      </c>
      <c r="BV14" s="102">
        <v>24.074074074074073</v>
      </c>
      <c r="BW14" s="27">
        <v>0.9</v>
      </c>
      <c r="BX14" s="27">
        <v>0.3</v>
      </c>
      <c r="BY14" s="27">
        <v>23.3</v>
      </c>
      <c r="BZ14" s="27">
        <v>8.8</v>
      </c>
      <c r="CA14" s="39">
        <v>634.7554630593132</v>
      </c>
      <c r="CB14" s="39">
        <v>1373.5691987513007</v>
      </c>
      <c r="CC14" s="103" t="s">
        <v>67</v>
      </c>
      <c r="CD14" s="95">
        <v>1</v>
      </c>
      <c r="CE14" s="42">
        <v>5879</v>
      </c>
      <c r="CF14" s="104">
        <v>61.22045194210143</v>
      </c>
      <c r="CG14" s="42">
        <v>2055</v>
      </c>
      <c r="CH14" s="46">
        <v>21.399562636676038</v>
      </c>
      <c r="CI14" s="106"/>
      <c r="CK14" s="27">
        <v>95.93736775285653</v>
      </c>
      <c r="CL14" s="27">
        <v>0.5713076597545493</v>
      </c>
      <c r="CM14" s="27">
        <v>1.3753702920016928</v>
      </c>
      <c r="CN14" s="46">
        <v>9.92382564536606</v>
      </c>
      <c r="CO14" s="46">
        <v>17.25997842502697</v>
      </c>
      <c r="CP14" s="27">
        <v>51.986032300305546</v>
      </c>
      <c r="CQ14" s="27">
        <v>43.94664842681259</v>
      </c>
      <c r="CR14" s="91">
        <v>97.27507315223342</v>
      </c>
      <c r="CS14" s="91">
        <v>69.40948693126815</v>
      </c>
      <c r="CT14" s="46">
        <v>52.56237356709373</v>
      </c>
      <c r="CU14" s="46">
        <v>9.440323668240055</v>
      </c>
      <c r="CV14" s="46">
        <v>20.716801325875284</v>
      </c>
      <c r="CW14" s="46">
        <v>20.716801325875284</v>
      </c>
      <c r="CX14" s="46">
        <v>41.43360265175057</v>
      </c>
      <c r="CY14" s="52">
        <v>822.0561502726723</v>
      </c>
      <c r="CZ14" s="52">
        <v>557.2224603514788</v>
      </c>
      <c r="DA14" s="52">
        <v>693.5634813351357</v>
      </c>
      <c r="DB14" s="52">
        <v>733.4371626659246</v>
      </c>
      <c r="DC14" s="52">
        <v>494.2540435820425</v>
      </c>
      <c r="DD14" s="52">
        <v>613.8909629476652</v>
      </c>
      <c r="DE14" s="54">
        <v>228</v>
      </c>
      <c r="DF14" s="54">
        <v>167</v>
      </c>
      <c r="DG14" s="54">
        <v>198</v>
      </c>
      <c r="DH14" s="54">
        <v>271</v>
      </c>
      <c r="DI14" s="54">
        <v>195</v>
      </c>
      <c r="DJ14" s="54">
        <v>234</v>
      </c>
      <c r="DK14" s="54">
        <v>135</v>
      </c>
      <c r="DL14" s="54">
        <v>143</v>
      </c>
      <c r="DM14" s="54">
        <v>139</v>
      </c>
      <c r="DN14" s="54">
        <v>154</v>
      </c>
      <c r="DO14" s="54">
        <v>156</v>
      </c>
      <c r="DP14" s="54">
        <v>155</v>
      </c>
      <c r="DQ14" s="54">
        <v>180</v>
      </c>
      <c r="DR14" s="54">
        <v>35</v>
      </c>
      <c r="DS14" s="54">
        <v>108</v>
      </c>
      <c r="DT14" s="54">
        <v>182</v>
      </c>
      <c r="DU14" s="54">
        <v>36</v>
      </c>
      <c r="DV14" s="54">
        <v>111</v>
      </c>
      <c r="DW14" s="46">
        <v>543.3</v>
      </c>
      <c r="DX14" s="46">
        <v>1.3</v>
      </c>
      <c r="DY14" s="46">
        <v>5.3</v>
      </c>
      <c r="DZ14" s="46">
        <v>113.6</v>
      </c>
      <c r="EA14" s="46">
        <v>738.95</v>
      </c>
      <c r="EB14" s="46">
        <v>1.4</v>
      </c>
      <c r="EC14" s="46">
        <v>9</v>
      </c>
      <c r="ED14" s="46">
        <v>151.2</v>
      </c>
      <c r="EE14" s="46">
        <v>339.8</v>
      </c>
      <c r="EF14" s="46">
        <v>1.2</v>
      </c>
      <c r="EG14" s="46">
        <v>1.4</v>
      </c>
      <c r="EH14" s="46">
        <v>74.4</v>
      </c>
      <c r="EI14" s="55">
        <v>74.92</v>
      </c>
      <c r="EJ14" s="55">
        <v>56.76</v>
      </c>
      <c r="EK14" s="55">
        <v>72.52</v>
      </c>
      <c r="EL14" s="55">
        <v>54.2</v>
      </c>
      <c r="EM14" s="55">
        <v>77.41</v>
      </c>
      <c r="EN14" s="55">
        <v>59.43</v>
      </c>
      <c r="EO14" s="55">
        <v>54.61</v>
      </c>
      <c r="EP14" s="55">
        <v>58.98</v>
      </c>
      <c r="EQ14" s="55">
        <v>65.22</v>
      </c>
      <c r="ER14" s="55">
        <v>50.87</v>
      </c>
      <c r="ES14" s="55">
        <v>56.89</v>
      </c>
      <c r="ET14" s="55">
        <v>64.33</v>
      </c>
      <c r="EU14" s="55">
        <v>58.5</v>
      </c>
      <c r="EV14" s="55">
        <v>61.15</v>
      </c>
      <c r="EW14" s="55">
        <v>66.14</v>
      </c>
      <c r="EX14" s="53">
        <v>9.359251259899208</v>
      </c>
      <c r="EY14" s="53">
        <v>10.159651669085632</v>
      </c>
      <c r="EZ14" s="53">
        <v>8.571428571428571</v>
      </c>
      <c r="FA14" s="56">
        <v>11.918951132300357</v>
      </c>
      <c r="FB14" s="56">
        <v>8.35073068893528</v>
      </c>
      <c r="FC14" s="56">
        <v>0</v>
      </c>
      <c r="FD14" s="56">
        <v>14.492753623188406</v>
      </c>
      <c r="FE14" s="56">
        <v>8.403361344537815</v>
      </c>
      <c r="FF14" s="56">
        <v>0</v>
      </c>
      <c r="FG14" s="56">
        <v>11.76470588235294</v>
      </c>
      <c r="FH14" s="56">
        <v>8.298755186721992</v>
      </c>
      <c r="FI14" s="56">
        <v>0</v>
      </c>
      <c r="FJ14" s="53">
        <v>12.958963282937365</v>
      </c>
      <c r="FK14" s="53">
        <v>14.513788098693759</v>
      </c>
      <c r="FL14" s="53">
        <v>11.428571428571429</v>
      </c>
      <c r="FM14" s="46">
        <v>16.6865315852205</v>
      </c>
      <c r="FN14" s="46">
        <v>8.35073068893528</v>
      </c>
      <c r="FO14" s="46">
        <v>0</v>
      </c>
      <c r="FP14" s="46">
        <v>16.908212560386474</v>
      </c>
      <c r="FQ14" s="46">
        <v>12.605042016806722</v>
      </c>
      <c r="FR14" s="46">
        <v>0</v>
      </c>
      <c r="FS14" s="46">
        <v>16.47058823529412</v>
      </c>
      <c r="FT14" s="46">
        <v>4.149377593360996</v>
      </c>
      <c r="FU14" s="46">
        <v>0</v>
      </c>
      <c r="FV14" s="116">
        <v>527</v>
      </c>
      <c r="FW14" s="116">
        <v>667</v>
      </c>
      <c r="FX14" s="106">
        <f t="shared" si="0"/>
        <v>79.01049475262369</v>
      </c>
      <c r="FY14" s="118">
        <v>0.5011827691356888</v>
      </c>
      <c r="FZ14" s="93">
        <v>4</v>
      </c>
    </row>
    <row r="15" spans="1:182" ht="11.25">
      <c r="A15" s="92" t="s">
        <v>146</v>
      </c>
      <c r="B15" s="60">
        <v>7203</v>
      </c>
      <c r="C15" s="60">
        <v>13</v>
      </c>
      <c r="D15" s="29" t="s">
        <v>33</v>
      </c>
      <c r="E15" s="29" t="s">
        <v>31</v>
      </c>
      <c r="F15" s="108">
        <v>371.4</v>
      </c>
      <c r="G15" s="93">
        <v>7570</v>
      </c>
      <c r="H15" s="46">
        <f t="shared" si="1"/>
        <v>20.382337102854066</v>
      </c>
      <c r="I15" s="94">
        <f t="shared" si="2"/>
        <v>0.044716502982803406</v>
      </c>
      <c r="J15" s="55">
        <f t="shared" si="3"/>
        <v>0.7572385301369932</v>
      </c>
      <c r="K15" s="93">
        <v>4059</v>
      </c>
      <c r="L15" s="46">
        <f t="shared" si="4"/>
        <v>53.61955085865257</v>
      </c>
      <c r="M15" s="93">
        <v>3511</v>
      </c>
      <c r="N15" s="46">
        <f t="shared" si="5"/>
        <v>46.38044914134743</v>
      </c>
      <c r="O15" s="46">
        <f t="shared" si="6"/>
        <v>115.60808886357164</v>
      </c>
      <c r="P15" s="93">
        <v>1555</v>
      </c>
      <c r="Q15" s="46">
        <f t="shared" si="7"/>
        <v>20.541611624834875</v>
      </c>
      <c r="R15" s="93">
        <v>5145</v>
      </c>
      <c r="S15" s="46">
        <f t="shared" si="8"/>
        <v>67.9656538969617</v>
      </c>
      <c r="T15" s="93">
        <v>870</v>
      </c>
      <c r="U15" s="46">
        <f t="shared" si="9"/>
        <v>11.492734478203435</v>
      </c>
      <c r="V15" s="46">
        <f t="shared" si="10"/>
        <v>47.13313896987366</v>
      </c>
      <c r="W15" s="46">
        <f t="shared" si="11"/>
        <v>55.948553054662376</v>
      </c>
      <c r="X15" s="93">
        <v>9086</v>
      </c>
      <c r="Y15" s="94">
        <f t="shared" si="12"/>
        <v>0.048983519196838486</v>
      </c>
      <c r="Z15" s="55">
        <f t="shared" si="13"/>
        <v>0.8387528559230112</v>
      </c>
      <c r="AA15" s="46">
        <v>25.2</v>
      </c>
      <c r="AB15" s="46">
        <v>0.3</v>
      </c>
      <c r="AC15" s="95">
        <v>263.22</v>
      </c>
      <c r="AD15" s="95">
        <v>86.44</v>
      </c>
      <c r="AE15" s="95">
        <v>6.96</v>
      </c>
      <c r="AF15" s="95">
        <v>18</v>
      </c>
      <c r="AG15" s="94">
        <v>0.694</v>
      </c>
      <c r="AH15" s="94">
        <v>0.784</v>
      </c>
      <c r="AI15" s="96">
        <v>0.66857709113608</v>
      </c>
      <c r="AJ15" s="96">
        <v>0.4654093577320868</v>
      </c>
      <c r="AK15" s="96">
        <v>0.8618013803680982</v>
      </c>
      <c r="AL15" s="96">
        <v>0.7884508606329816</v>
      </c>
      <c r="AM15" s="96">
        <v>0.6960596724673116</v>
      </c>
      <c r="AN15" s="54">
        <v>226</v>
      </c>
      <c r="AO15" s="54">
        <v>9</v>
      </c>
      <c r="AP15" s="94">
        <v>0.4134264</v>
      </c>
      <c r="AQ15" s="97">
        <v>308962.9372570794</v>
      </c>
      <c r="AR15" s="97">
        <v>324670.63020544144</v>
      </c>
      <c r="AS15" s="93">
        <v>102492.49</v>
      </c>
      <c r="AT15" s="55">
        <v>0.45052</v>
      </c>
      <c r="AU15" s="98">
        <v>4.155575273587696</v>
      </c>
      <c r="AV15" s="98">
        <v>19.37296657793552</v>
      </c>
      <c r="AW15" s="98">
        <v>23.52854185152322</v>
      </c>
      <c r="AX15" s="65">
        <v>76.47145814847678</v>
      </c>
      <c r="AY15" s="99">
        <v>21.3</v>
      </c>
      <c r="AZ15" s="98">
        <v>53.1485632769513</v>
      </c>
      <c r="BA15" s="22">
        <f t="shared" si="14"/>
        <v>94.44018404907976</v>
      </c>
      <c r="BB15" s="22">
        <v>5.559815950920245</v>
      </c>
      <c r="BC15" s="31">
        <v>5.0996932515337425</v>
      </c>
      <c r="BD15" s="100">
        <v>33.61</v>
      </c>
      <c r="BE15" s="100">
        <v>26.39</v>
      </c>
      <c r="BF15" s="100">
        <v>40</v>
      </c>
      <c r="BG15" s="46">
        <v>35.1</v>
      </c>
      <c r="BH15" s="101">
        <v>62.5</v>
      </c>
      <c r="BI15" s="23">
        <v>90.68677399633177</v>
      </c>
      <c r="BJ15" s="24">
        <v>88</v>
      </c>
      <c r="BK15" s="22">
        <v>8.382107193804769</v>
      </c>
      <c r="BL15" s="25">
        <v>7.48</v>
      </c>
      <c r="BM15" s="25">
        <v>71.1376404494382</v>
      </c>
      <c r="BN15" s="27">
        <v>3.7201554691837866</v>
      </c>
      <c r="BO15" s="27">
        <v>1.2770682953914492</v>
      </c>
      <c r="BP15" s="27">
        <v>0.9439200444197668</v>
      </c>
      <c r="BQ15" s="27">
        <v>78.84508606329817</v>
      </c>
      <c r="BR15" s="27">
        <v>63.24264297612437</v>
      </c>
      <c r="BS15" s="27">
        <v>6.607440310938368</v>
      </c>
      <c r="BT15" s="95">
        <v>10.84</v>
      </c>
      <c r="BU15" s="102">
        <v>0</v>
      </c>
      <c r="BV15" s="102">
        <v>18.6046511627907</v>
      </c>
      <c r="BW15" s="27">
        <v>2.5</v>
      </c>
      <c r="BX15" s="27">
        <v>0.9</v>
      </c>
      <c r="BY15" s="27">
        <v>18.7</v>
      </c>
      <c r="BZ15" s="27">
        <v>11.5</v>
      </c>
      <c r="CA15" s="39">
        <v>738.453276047261</v>
      </c>
      <c r="CB15" s="39">
        <v>1235.2309344790547</v>
      </c>
      <c r="CC15" s="103" t="s">
        <v>67</v>
      </c>
      <c r="CD15" s="95">
        <v>22</v>
      </c>
      <c r="CE15" s="42">
        <v>3509</v>
      </c>
      <c r="CF15" s="104">
        <v>46.354029062087186</v>
      </c>
      <c r="CG15" s="42">
        <v>1891</v>
      </c>
      <c r="CH15" s="46">
        <v>24.98018494055482</v>
      </c>
      <c r="CI15" s="44">
        <v>6133</v>
      </c>
      <c r="CJ15" s="46">
        <v>81.01717305151915</v>
      </c>
      <c r="CK15" s="27">
        <v>94.30641821946169</v>
      </c>
      <c r="CL15" s="27">
        <v>1.0795622596864833</v>
      </c>
      <c r="CM15" s="27">
        <v>1.8633540372670807</v>
      </c>
      <c r="CN15" s="46">
        <v>10.736468500443655</v>
      </c>
      <c r="CO15" s="46">
        <v>11.294765840220386</v>
      </c>
      <c r="CP15" s="27">
        <v>69.26575698505523</v>
      </c>
      <c r="CQ15" s="27">
        <v>54.415060510981625</v>
      </c>
      <c r="CR15" s="91">
        <v>99.28043105287522</v>
      </c>
      <c r="CS15" s="91">
        <v>44.57687723480334</v>
      </c>
      <c r="CT15" s="46">
        <v>43.48392701998262</v>
      </c>
      <c r="CU15" s="46">
        <v>14.552562988705473</v>
      </c>
      <c r="CV15" s="46">
        <v>0</v>
      </c>
      <c r="CW15" s="46">
        <v>0</v>
      </c>
      <c r="CX15" s="46">
        <v>0</v>
      </c>
      <c r="CY15" s="52">
        <v>567.5368898978434</v>
      </c>
      <c r="CZ15" s="52">
        <v>397.6721629485936</v>
      </c>
      <c r="DA15" s="52">
        <v>488.1366178026296</v>
      </c>
      <c r="DB15" s="52">
        <v>470.78903650943306</v>
      </c>
      <c r="DC15" s="52">
        <v>339.7774003963908</v>
      </c>
      <c r="DD15" s="52">
        <v>405.30806412236007</v>
      </c>
      <c r="DE15" s="54">
        <v>144</v>
      </c>
      <c r="DF15" s="54">
        <v>113</v>
      </c>
      <c r="DG15" s="54">
        <v>129</v>
      </c>
      <c r="DH15" s="54">
        <v>187</v>
      </c>
      <c r="DI15" s="54">
        <v>139</v>
      </c>
      <c r="DJ15" s="54">
        <v>165</v>
      </c>
      <c r="DK15" s="54">
        <v>95</v>
      </c>
      <c r="DL15" s="54">
        <v>96</v>
      </c>
      <c r="DM15" s="54">
        <v>95</v>
      </c>
      <c r="DN15" s="54">
        <v>119</v>
      </c>
      <c r="DO15" s="54">
        <v>107</v>
      </c>
      <c r="DP15" s="54">
        <v>113</v>
      </c>
      <c r="DQ15" s="54">
        <v>108</v>
      </c>
      <c r="DR15" s="54">
        <v>18</v>
      </c>
      <c r="DS15" s="54">
        <v>63</v>
      </c>
      <c r="DT15" s="54">
        <v>111</v>
      </c>
      <c r="DU15" s="54">
        <v>19</v>
      </c>
      <c r="DV15" s="54">
        <v>68</v>
      </c>
      <c r="DW15" s="46">
        <v>235.9</v>
      </c>
      <c r="DX15" s="46">
        <v>0.6</v>
      </c>
      <c r="DY15" s="46">
        <v>4.9</v>
      </c>
      <c r="DZ15" s="46">
        <v>70.4</v>
      </c>
      <c r="EA15" s="46">
        <v>347.95</v>
      </c>
      <c r="EB15" s="46">
        <v>0.7</v>
      </c>
      <c r="EC15" s="46">
        <v>8.7</v>
      </c>
      <c r="ED15" s="46">
        <v>100.2</v>
      </c>
      <c r="EE15" s="46">
        <v>119.4</v>
      </c>
      <c r="EF15" s="46">
        <v>0.4</v>
      </c>
      <c r="EG15" s="46">
        <v>1</v>
      </c>
      <c r="EH15" s="46">
        <v>39.5</v>
      </c>
      <c r="EI15" s="55">
        <v>78.94</v>
      </c>
      <c r="EJ15" s="55">
        <v>60.12</v>
      </c>
      <c r="EK15" s="55">
        <v>76.52</v>
      </c>
      <c r="EL15" s="55">
        <v>58.05</v>
      </c>
      <c r="EM15" s="55">
        <v>81.45</v>
      </c>
      <c r="EN15" s="55">
        <v>62.28</v>
      </c>
      <c r="EO15" s="55">
        <v>56.84</v>
      </c>
      <c r="EP15" s="55">
        <v>61.5</v>
      </c>
      <c r="EQ15" s="55">
        <v>69.1</v>
      </c>
      <c r="ER15" s="55">
        <v>55.06</v>
      </c>
      <c r="ES15" s="55">
        <v>59.02</v>
      </c>
      <c r="ET15" s="55">
        <v>68.9</v>
      </c>
      <c r="EU15" s="55">
        <v>58.69</v>
      </c>
      <c r="EV15" s="55">
        <v>64.08</v>
      </c>
      <c r="EW15" s="55">
        <v>69.31</v>
      </c>
      <c r="EX15" s="53">
        <v>9.174311926605505</v>
      </c>
      <c r="EY15" s="53">
        <v>9.803921568627452</v>
      </c>
      <c r="EZ15" s="53">
        <v>8.450704225352112</v>
      </c>
      <c r="FA15" s="56">
        <v>12.886597938144329</v>
      </c>
      <c r="FB15" s="56">
        <v>9.036144578313253</v>
      </c>
      <c r="FC15" s="56">
        <v>0</v>
      </c>
      <c r="FD15" s="56">
        <v>14.705882352941176</v>
      </c>
      <c r="FE15" s="56">
        <v>11.235955056179774</v>
      </c>
      <c r="FF15" s="56">
        <v>0</v>
      </c>
      <c r="FG15" s="56">
        <v>10.869565217391305</v>
      </c>
      <c r="FH15" s="56">
        <v>6.493506493506494</v>
      </c>
      <c r="FI15" s="56">
        <v>0</v>
      </c>
      <c r="FJ15" s="53">
        <v>10.484927916120578</v>
      </c>
      <c r="FK15" s="53">
        <v>14.705882352941176</v>
      </c>
      <c r="FL15" s="53">
        <v>5.633802816901409</v>
      </c>
      <c r="FM15" s="46">
        <v>20.61855670103093</v>
      </c>
      <c r="FN15" s="46">
        <v>0</v>
      </c>
      <c r="FO15" s="46">
        <v>0</v>
      </c>
      <c r="FP15" s="46">
        <v>29.41176470588235</v>
      </c>
      <c r="FQ15" s="46">
        <v>0</v>
      </c>
      <c r="FR15" s="46">
        <v>0</v>
      </c>
      <c r="FS15" s="46">
        <v>10.869565217391305</v>
      </c>
      <c r="FT15" s="46">
        <v>0</v>
      </c>
      <c r="FU15" s="46">
        <v>0</v>
      </c>
      <c r="FV15" s="116">
        <v>264</v>
      </c>
      <c r="FW15" s="116">
        <v>323</v>
      </c>
      <c r="FX15" s="106">
        <f t="shared" si="0"/>
        <v>81.73374613003097</v>
      </c>
      <c r="FY15" s="118">
        <v>0.44664361030340377</v>
      </c>
      <c r="FZ15" s="93">
        <v>2</v>
      </c>
    </row>
    <row r="16" spans="1:182" ht="11.25">
      <c r="A16" s="92" t="s">
        <v>147</v>
      </c>
      <c r="B16" s="60">
        <v>7301</v>
      </c>
      <c r="C16" s="60">
        <v>14</v>
      </c>
      <c r="D16" s="29" t="s">
        <v>34</v>
      </c>
      <c r="E16" s="29" t="s">
        <v>34</v>
      </c>
      <c r="F16" s="108">
        <v>1328.4</v>
      </c>
      <c r="G16" s="93">
        <v>137563</v>
      </c>
      <c r="H16" s="46">
        <f t="shared" si="1"/>
        <v>103.55540499849442</v>
      </c>
      <c r="I16" s="94">
        <f t="shared" si="2"/>
        <v>0.812593962988558</v>
      </c>
      <c r="J16" s="55">
        <f t="shared" si="3"/>
        <v>13.760634599898967</v>
      </c>
      <c r="K16" s="93">
        <v>67511</v>
      </c>
      <c r="L16" s="46">
        <f t="shared" si="4"/>
        <v>49.07642316611298</v>
      </c>
      <c r="M16" s="93">
        <v>70052</v>
      </c>
      <c r="N16" s="46">
        <f t="shared" si="5"/>
        <v>50.92357683388702</v>
      </c>
      <c r="O16" s="46">
        <f t="shared" si="6"/>
        <v>96.37269456974819</v>
      </c>
      <c r="P16" s="93">
        <v>31008</v>
      </c>
      <c r="Q16" s="46">
        <f t="shared" si="7"/>
        <v>22.54094487616583</v>
      </c>
      <c r="R16" s="93">
        <v>95748</v>
      </c>
      <c r="S16" s="46">
        <f t="shared" si="8"/>
        <v>69.60301825345478</v>
      </c>
      <c r="T16" s="93">
        <v>10807</v>
      </c>
      <c r="U16" s="46">
        <f t="shared" si="9"/>
        <v>7.8560368703793895</v>
      </c>
      <c r="V16" s="46">
        <f t="shared" si="10"/>
        <v>43.67193048418766</v>
      </c>
      <c r="W16" s="46">
        <f t="shared" si="11"/>
        <v>34.85229618163055</v>
      </c>
      <c r="X16" s="93">
        <v>155927</v>
      </c>
      <c r="Y16" s="94">
        <f t="shared" si="12"/>
        <v>0.8406177853626937</v>
      </c>
      <c r="Z16" s="55">
        <f t="shared" si="13"/>
        <v>14.394036601970875</v>
      </c>
      <c r="AA16" s="46">
        <v>16.7</v>
      </c>
      <c r="AB16" s="46">
        <v>1</v>
      </c>
      <c r="AC16" s="95">
        <v>69.19</v>
      </c>
      <c r="AD16" s="95">
        <v>39.39</v>
      </c>
      <c r="AE16" s="95">
        <v>4.26</v>
      </c>
      <c r="AF16" s="95">
        <v>37</v>
      </c>
      <c r="AG16" s="94">
        <v>0.71</v>
      </c>
      <c r="AH16" s="94">
        <v>0.785</v>
      </c>
      <c r="AI16" s="96">
        <v>0.7495503581963758</v>
      </c>
      <c r="AJ16" s="96">
        <v>0.5356484860957704</v>
      </c>
      <c r="AK16" s="96">
        <v>0.9080248028089327</v>
      </c>
      <c r="AL16" s="96">
        <v>0.901849412797717</v>
      </c>
      <c r="AM16" s="96">
        <v>0.7737682649746991</v>
      </c>
      <c r="AN16" s="54">
        <v>37</v>
      </c>
      <c r="AO16" s="54">
        <v>1</v>
      </c>
      <c r="AP16" s="94">
        <v>0.1394841</v>
      </c>
      <c r="AQ16" s="97">
        <v>651190.8516079464</v>
      </c>
      <c r="AR16" s="97">
        <v>657219.7078257052</v>
      </c>
      <c r="AS16" s="93">
        <v>204811.83</v>
      </c>
      <c r="AT16" s="55">
        <v>0.49371</v>
      </c>
      <c r="AU16" s="98">
        <v>2.493445342179892</v>
      </c>
      <c r="AV16" s="98">
        <v>7.23878828646339</v>
      </c>
      <c r="AW16" s="98">
        <v>9.732233628643282</v>
      </c>
      <c r="AX16" s="65">
        <v>90.26776637135671</v>
      </c>
      <c r="AY16" s="99">
        <v>21.9</v>
      </c>
      <c r="AZ16" s="98">
        <v>61.31352603279224</v>
      </c>
      <c r="BA16" s="22">
        <f t="shared" si="14"/>
        <v>92.56997370785768</v>
      </c>
      <c r="BB16" s="22">
        <v>7.430026292142311</v>
      </c>
      <c r="BC16" s="31">
        <v>7.128831497320864</v>
      </c>
      <c r="BD16" s="100">
        <v>21.24</v>
      </c>
      <c r="BE16" s="100">
        <v>19.85</v>
      </c>
      <c r="BF16" s="100">
        <v>58.91</v>
      </c>
      <c r="BG16" s="46">
        <v>13.8</v>
      </c>
      <c r="BH16" s="101">
        <v>26.3</v>
      </c>
      <c r="BI16" s="23">
        <v>96.59425982797849</v>
      </c>
      <c r="BJ16" s="24">
        <v>95.8</v>
      </c>
      <c r="BK16" s="22">
        <v>10.429642816947522</v>
      </c>
      <c r="BL16" s="25">
        <v>10.26</v>
      </c>
      <c r="BM16" s="25">
        <v>72.37673830594184</v>
      </c>
      <c r="BN16" s="27">
        <v>2.480518055098233</v>
      </c>
      <c r="BO16" s="27">
        <v>0</v>
      </c>
      <c r="BP16" s="27">
        <v>0.44177368016683133</v>
      </c>
      <c r="BQ16" s="27">
        <v>89.61969048403029</v>
      </c>
      <c r="BR16" s="27">
        <v>71.372516738009</v>
      </c>
      <c r="BS16" s="27">
        <v>33.68730106464713</v>
      </c>
      <c r="BT16" s="95">
        <v>4.81</v>
      </c>
      <c r="BU16" s="102">
        <v>0.8976660682226212</v>
      </c>
      <c r="BV16" s="102">
        <v>17.145421903052064</v>
      </c>
      <c r="BW16" s="27">
        <v>2.5</v>
      </c>
      <c r="BX16" s="27">
        <v>0.2</v>
      </c>
      <c r="BY16" s="27">
        <v>22.7</v>
      </c>
      <c r="BZ16" s="27">
        <v>9.5</v>
      </c>
      <c r="CA16" s="39">
        <v>622.041621577851</v>
      </c>
      <c r="CB16" s="39">
        <v>2782.6240586559484</v>
      </c>
      <c r="CC16" s="103" t="s">
        <v>67</v>
      </c>
      <c r="CD16" s="95">
        <v>0</v>
      </c>
      <c r="CE16" s="42">
        <v>104283</v>
      </c>
      <c r="CF16" s="104">
        <v>75.80744822372294</v>
      </c>
      <c r="CG16" s="42">
        <v>13195</v>
      </c>
      <c r="CH16" s="46">
        <v>9.591968770672347</v>
      </c>
      <c r="CI16" s="44">
        <v>120754</v>
      </c>
      <c r="CJ16" s="46">
        <v>87.78087130987257</v>
      </c>
      <c r="CK16" s="27">
        <v>79.59096654331702</v>
      </c>
      <c r="CL16" s="27">
        <v>9.526855193628458</v>
      </c>
      <c r="CM16" s="27">
        <v>5.4715458297166</v>
      </c>
      <c r="CN16" s="46">
        <v>13.997898487824935</v>
      </c>
      <c r="CO16" s="46">
        <v>14.333333333333334</v>
      </c>
      <c r="CP16" s="27">
        <v>69.19783756757602</v>
      </c>
      <c r="CQ16" s="27">
        <v>52.42707784220699</v>
      </c>
      <c r="CR16" s="91">
        <v>82.8195487959226</v>
      </c>
      <c r="CS16" s="91">
        <v>52.09373799462159</v>
      </c>
      <c r="CT16" s="46">
        <v>60.786494538232375</v>
      </c>
      <c r="CU16" s="46">
        <v>7.79940417080437</v>
      </c>
      <c r="CV16" s="46">
        <v>21.52574479076976</v>
      </c>
      <c r="CW16" s="46">
        <v>14.637506457723438</v>
      </c>
      <c r="CX16" s="46">
        <v>36.1632512484932</v>
      </c>
      <c r="CY16" s="52">
        <v>631.8064949314643</v>
      </c>
      <c r="CZ16" s="52">
        <v>460.5221165507117</v>
      </c>
      <c r="DA16" s="52">
        <v>545.0533819333878</v>
      </c>
      <c r="DB16" s="52">
        <v>707.5352538637147</v>
      </c>
      <c r="DC16" s="52">
        <v>492.2917448197301</v>
      </c>
      <c r="DD16" s="52">
        <v>599.954319143957</v>
      </c>
      <c r="DE16" s="54">
        <v>180</v>
      </c>
      <c r="DF16" s="54">
        <v>143</v>
      </c>
      <c r="DG16" s="54">
        <v>161</v>
      </c>
      <c r="DH16" s="54">
        <v>156</v>
      </c>
      <c r="DI16" s="54">
        <v>132</v>
      </c>
      <c r="DJ16" s="54">
        <v>144</v>
      </c>
      <c r="DK16" s="54">
        <v>162</v>
      </c>
      <c r="DL16" s="54">
        <v>128</v>
      </c>
      <c r="DM16" s="54">
        <v>145</v>
      </c>
      <c r="DN16" s="54">
        <v>142</v>
      </c>
      <c r="DO16" s="54">
        <v>120</v>
      </c>
      <c r="DP16" s="54">
        <v>131</v>
      </c>
      <c r="DQ16" s="54">
        <v>115</v>
      </c>
      <c r="DR16" s="54">
        <v>21</v>
      </c>
      <c r="DS16" s="54">
        <v>68</v>
      </c>
      <c r="DT16" s="54">
        <v>112</v>
      </c>
      <c r="DU16" s="54">
        <v>20</v>
      </c>
      <c r="DV16" s="54">
        <v>65</v>
      </c>
      <c r="DW16" s="46">
        <v>5299.6</v>
      </c>
      <c r="DX16" s="46">
        <v>12.9</v>
      </c>
      <c r="DY16" s="46">
        <v>5.4</v>
      </c>
      <c r="DZ16" s="46">
        <v>87</v>
      </c>
      <c r="EA16" s="46">
        <v>7093.9</v>
      </c>
      <c r="EB16" s="46">
        <v>13.2</v>
      </c>
      <c r="EC16" s="46">
        <v>9.2</v>
      </c>
      <c r="ED16" s="46">
        <v>117.1</v>
      </c>
      <c r="EE16" s="46">
        <v>3433.5</v>
      </c>
      <c r="EF16" s="46">
        <v>12.3</v>
      </c>
      <c r="EG16" s="46">
        <v>1.5</v>
      </c>
      <c r="EH16" s="46">
        <v>55.6</v>
      </c>
      <c r="EI16" s="55">
        <v>75.73</v>
      </c>
      <c r="EJ16" s="55">
        <v>56.71</v>
      </c>
      <c r="EK16" s="55">
        <v>72.23</v>
      </c>
      <c r="EL16" s="55">
        <v>53.31</v>
      </c>
      <c r="EM16" s="55">
        <v>79.37</v>
      </c>
      <c r="EN16" s="55">
        <v>60.24</v>
      </c>
      <c r="EO16" s="55">
        <v>53.28</v>
      </c>
      <c r="EP16" s="55">
        <v>58.8</v>
      </c>
      <c r="EQ16" s="55">
        <v>63.32</v>
      </c>
      <c r="ER16" s="55">
        <v>49.6</v>
      </c>
      <c r="ES16" s="55">
        <v>56.93</v>
      </c>
      <c r="ET16" s="55">
        <v>62.57</v>
      </c>
      <c r="EU16" s="55">
        <v>57.11</v>
      </c>
      <c r="EV16" s="55">
        <v>60.75</v>
      </c>
      <c r="EW16" s="55">
        <v>64.1</v>
      </c>
      <c r="EX16" s="53">
        <v>9.416007212260842</v>
      </c>
      <c r="EY16" s="53">
        <v>10.41365345675441</v>
      </c>
      <c r="EZ16" s="53">
        <v>8.337675872850442</v>
      </c>
      <c r="FA16" s="56">
        <v>12.337555518999837</v>
      </c>
      <c r="FB16" s="56">
        <v>8.022462896109106</v>
      </c>
      <c r="FC16" s="56">
        <v>5.90197587888119</v>
      </c>
      <c r="FD16" s="56">
        <v>13.724864347270985</v>
      </c>
      <c r="FE16" s="56">
        <v>8.854667949951878</v>
      </c>
      <c r="FF16" s="56">
        <v>6.385068762278978</v>
      </c>
      <c r="FG16" s="56">
        <v>10.862186014935505</v>
      </c>
      <c r="FH16" s="56">
        <v>7.326774126020514</v>
      </c>
      <c r="FI16" s="56">
        <v>5.37345513164965</v>
      </c>
      <c r="FJ16" s="53">
        <v>7.763197435640589</v>
      </c>
      <c r="FK16" s="53">
        <v>8.678044547295341</v>
      </c>
      <c r="FL16" s="53">
        <v>6.774361646690985</v>
      </c>
      <c r="FM16" s="46">
        <v>9.541042934693206</v>
      </c>
      <c r="FN16" s="46">
        <v>7.320497392699559</v>
      </c>
      <c r="FO16" s="46">
        <v>6.158583525789068</v>
      </c>
      <c r="FP16" s="46">
        <v>10.53303542930099</v>
      </c>
      <c r="FQ16" s="46">
        <v>8.662175168431183</v>
      </c>
      <c r="FR16" s="46">
        <v>5.893909626719057</v>
      </c>
      <c r="FS16" s="46">
        <v>8.486082824168365</v>
      </c>
      <c r="FT16" s="46">
        <v>5.861419300816412</v>
      </c>
      <c r="FU16" s="46">
        <v>6.448146157979581</v>
      </c>
      <c r="FV16" s="116">
        <v>5417</v>
      </c>
      <c r="FW16" s="116">
        <v>6744</v>
      </c>
      <c r="FX16" s="106">
        <f t="shared" si="0"/>
        <v>80.3232502965599</v>
      </c>
      <c r="FY16" s="118">
        <v>0.6539000005819862</v>
      </c>
      <c r="FZ16" s="93">
        <v>4</v>
      </c>
    </row>
    <row r="17" spans="1:182" ht="11.25">
      <c r="A17" s="92" t="s">
        <v>148</v>
      </c>
      <c r="B17" s="60">
        <v>7302</v>
      </c>
      <c r="C17" s="60">
        <v>15</v>
      </c>
      <c r="D17" s="29" t="s">
        <v>35</v>
      </c>
      <c r="E17" s="29" t="s">
        <v>34</v>
      </c>
      <c r="F17" s="108">
        <v>629</v>
      </c>
      <c r="G17" s="93">
        <v>10244</v>
      </c>
      <c r="H17" s="46">
        <f t="shared" si="1"/>
        <v>16.28616852146264</v>
      </c>
      <c r="I17" s="94">
        <f t="shared" si="2"/>
        <v>0.060512002187032767</v>
      </c>
      <c r="J17" s="55">
        <f t="shared" si="3"/>
        <v>1.0247227876781186</v>
      </c>
      <c r="K17" s="93">
        <v>5378</v>
      </c>
      <c r="L17" s="46">
        <f t="shared" si="4"/>
        <v>52.499023818820774</v>
      </c>
      <c r="M17" s="93">
        <v>4866</v>
      </c>
      <c r="N17" s="46">
        <f t="shared" si="5"/>
        <v>47.500976181179226</v>
      </c>
      <c r="O17" s="46">
        <f t="shared" si="6"/>
        <v>110.5219893136046</v>
      </c>
      <c r="P17" s="93">
        <v>2143</v>
      </c>
      <c r="Q17" s="46">
        <f t="shared" si="7"/>
        <v>20.919562670831706</v>
      </c>
      <c r="R17" s="93">
        <v>6951</v>
      </c>
      <c r="S17" s="46">
        <f t="shared" si="8"/>
        <v>67.85435376805935</v>
      </c>
      <c r="T17" s="93">
        <v>1150</v>
      </c>
      <c r="U17" s="46">
        <f t="shared" si="9"/>
        <v>11.226083561108942</v>
      </c>
      <c r="V17" s="46">
        <f t="shared" si="10"/>
        <v>47.37447849230327</v>
      </c>
      <c r="W17" s="46">
        <f t="shared" si="11"/>
        <v>53.66308912739151</v>
      </c>
      <c r="X17" s="93">
        <v>10540</v>
      </c>
      <c r="Y17" s="94">
        <f t="shared" si="12"/>
        <v>0.056822176131925785</v>
      </c>
      <c r="Z17" s="55">
        <f t="shared" si="13"/>
        <v>0.9729754679098105</v>
      </c>
      <c r="AA17" s="46">
        <v>47.4</v>
      </c>
      <c r="AB17" s="46">
        <v>1.5</v>
      </c>
      <c r="AC17" s="95">
        <v>113.87</v>
      </c>
      <c r="AD17" s="95">
        <v>83.63</v>
      </c>
      <c r="AE17" s="95">
        <v>3.29</v>
      </c>
      <c r="AF17" s="95" t="s">
        <v>68</v>
      </c>
      <c r="AG17" s="94">
        <v>0.631</v>
      </c>
      <c r="AH17" s="94">
        <v>0.807</v>
      </c>
      <c r="AI17" s="96">
        <v>0.6781622393601827</v>
      </c>
      <c r="AJ17" s="96">
        <v>0.45087738477703965</v>
      </c>
      <c r="AK17" s="96">
        <v>0.8612063754127508</v>
      </c>
      <c r="AL17" s="96">
        <v>0.6731051620919462</v>
      </c>
      <c r="AM17" s="96">
        <v>0.6658377904104799</v>
      </c>
      <c r="AN17" s="54">
        <v>281</v>
      </c>
      <c r="AO17" s="54">
        <v>18</v>
      </c>
      <c r="AP17" s="94">
        <v>0.3771745</v>
      </c>
      <c r="AQ17" s="97">
        <v>326811.98712300917</v>
      </c>
      <c r="AR17" s="97">
        <v>340736.87495764147</v>
      </c>
      <c r="AS17" s="93">
        <v>113823.85</v>
      </c>
      <c r="AT17" s="55">
        <v>0.44661</v>
      </c>
      <c r="AU17" s="98">
        <v>9.41721723695888</v>
      </c>
      <c r="AV17" s="98">
        <v>20.14594221477172</v>
      </c>
      <c r="AW17" s="98">
        <v>29.5631594517306</v>
      </c>
      <c r="AX17" s="65">
        <v>70.4368405482694</v>
      </c>
      <c r="AY17" s="99">
        <v>24.6</v>
      </c>
      <c r="AZ17" s="98">
        <v>50.21043234281342</v>
      </c>
      <c r="BA17" s="22">
        <f t="shared" si="14"/>
        <v>91.69418338836678</v>
      </c>
      <c r="BB17" s="22">
        <v>8.305816611633224</v>
      </c>
      <c r="BC17" s="31">
        <v>6.731013462026924</v>
      </c>
      <c r="BD17" s="100">
        <v>47.81</v>
      </c>
      <c r="BE17" s="100">
        <v>15.53</v>
      </c>
      <c r="BF17" s="100">
        <v>36.67</v>
      </c>
      <c r="BG17" s="46">
        <v>28.6</v>
      </c>
      <c r="BH17" s="101">
        <v>41.3</v>
      </c>
      <c r="BI17" s="23">
        <v>89.14679250095651</v>
      </c>
      <c r="BJ17" s="24">
        <v>86.8</v>
      </c>
      <c r="BK17" s="22">
        <v>7.828046744574291</v>
      </c>
      <c r="BL17" s="25">
        <v>7.06</v>
      </c>
      <c r="BM17" s="25">
        <v>75.32133676092545</v>
      </c>
      <c r="BN17" s="27">
        <v>27.5160962385632</v>
      </c>
      <c r="BO17" s="27">
        <v>6.709589969501864</v>
      </c>
      <c r="BP17" s="27">
        <v>0.9488309047780413</v>
      </c>
      <c r="BQ17" s="27">
        <v>79.97289054557777</v>
      </c>
      <c r="BR17" s="27">
        <v>40.325313453066755</v>
      </c>
      <c r="BS17" s="27">
        <v>15.045747204337513</v>
      </c>
      <c r="BT17" s="95">
        <v>2.39</v>
      </c>
      <c r="BU17" s="102">
        <v>0</v>
      </c>
      <c r="BV17" s="102">
        <v>17.46031746031746</v>
      </c>
      <c r="BW17" s="27">
        <v>2</v>
      </c>
      <c r="BX17" s="27">
        <v>0</v>
      </c>
      <c r="BY17" s="27">
        <v>25</v>
      </c>
      <c r="BZ17" s="27">
        <v>9</v>
      </c>
      <c r="CA17" s="39">
        <v>685.7366771159875</v>
      </c>
      <c r="CB17" s="39">
        <v>1391.065830721003</v>
      </c>
      <c r="CC17" s="103" t="s">
        <v>67</v>
      </c>
      <c r="CD17" s="95">
        <v>70</v>
      </c>
      <c r="CE17" s="42">
        <v>5426</v>
      </c>
      <c r="CF17" s="104">
        <v>52.96759078484967</v>
      </c>
      <c r="CG17" s="42">
        <v>1394</v>
      </c>
      <c r="CH17" s="46">
        <v>13.607965638422492</v>
      </c>
      <c r="CI17" s="106"/>
      <c r="CK17" s="27">
        <v>89.28113598264471</v>
      </c>
      <c r="CL17" s="27">
        <v>3.0963415836702497</v>
      </c>
      <c r="CM17" s="27">
        <v>5.758800907208362</v>
      </c>
      <c r="CN17" s="46">
        <v>10.413174243171285</v>
      </c>
      <c r="CO17" s="46">
        <v>12.784090909090908</v>
      </c>
      <c r="CP17" s="27">
        <v>64.67165419783873</v>
      </c>
      <c r="CQ17" s="27">
        <v>52.76569297700435</v>
      </c>
      <c r="CR17" s="91">
        <v>103.79015411947331</v>
      </c>
      <c r="CS17" s="91">
        <v>60.215053763440864</v>
      </c>
      <c r="CT17" s="46">
        <v>49.92059290629963</v>
      </c>
      <c r="CU17" s="46">
        <v>11.805187930121757</v>
      </c>
      <c r="CV17" s="46">
        <v>144.03292181069958</v>
      </c>
      <c r="CW17" s="46">
        <v>144.03292181069958</v>
      </c>
      <c r="CX17" s="46">
        <v>288.06584362139915</v>
      </c>
      <c r="CY17" s="52">
        <v>796.8204730515705</v>
      </c>
      <c r="CZ17" s="52">
        <v>583.910943079185</v>
      </c>
      <c r="DA17" s="52">
        <v>694.6264744429883</v>
      </c>
      <c r="DB17" s="52">
        <v>659.9557894583643</v>
      </c>
      <c r="DC17" s="52">
        <v>502.9470897071559</v>
      </c>
      <c r="DD17" s="52">
        <v>581.481215458936</v>
      </c>
      <c r="DE17" s="54">
        <v>134</v>
      </c>
      <c r="DF17" s="54">
        <v>169</v>
      </c>
      <c r="DG17" s="54">
        <v>151</v>
      </c>
      <c r="DH17" s="54">
        <v>169</v>
      </c>
      <c r="DI17" s="54">
        <v>202</v>
      </c>
      <c r="DJ17" s="54">
        <v>184</v>
      </c>
      <c r="DK17" s="54">
        <v>162</v>
      </c>
      <c r="DL17" s="54">
        <v>96</v>
      </c>
      <c r="DM17" s="54">
        <v>129</v>
      </c>
      <c r="DN17" s="54">
        <v>204</v>
      </c>
      <c r="DO17" s="54">
        <v>107</v>
      </c>
      <c r="DP17" s="54">
        <v>157</v>
      </c>
      <c r="DQ17" s="54">
        <v>98</v>
      </c>
      <c r="DR17" s="54">
        <v>24</v>
      </c>
      <c r="DS17" s="54">
        <v>61</v>
      </c>
      <c r="DT17" s="54">
        <v>103</v>
      </c>
      <c r="DU17" s="54">
        <v>25</v>
      </c>
      <c r="DV17" s="54">
        <v>66</v>
      </c>
      <c r="DW17" s="46">
        <v>474.3</v>
      </c>
      <c r="DX17" s="46">
        <v>1.2</v>
      </c>
      <c r="DY17" s="46">
        <v>4.5</v>
      </c>
      <c r="DZ17" s="46">
        <v>96.5</v>
      </c>
      <c r="EA17" s="46">
        <v>616.2</v>
      </c>
      <c r="EB17" s="46">
        <v>1.2</v>
      </c>
      <c r="EC17" s="46">
        <v>7.5</v>
      </c>
      <c r="ED17" s="46">
        <v>121.7</v>
      </c>
      <c r="EE17" s="46">
        <v>326.8</v>
      </c>
      <c r="EF17" s="46">
        <v>1.2</v>
      </c>
      <c r="EG17" s="46">
        <v>1.3</v>
      </c>
      <c r="EH17" s="46">
        <v>70.3</v>
      </c>
      <c r="EI17" s="55">
        <v>76.46</v>
      </c>
      <c r="EJ17" s="55">
        <v>57.82</v>
      </c>
      <c r="EK17" s="55">
        <v>73.5</v>
      </c>
      <c r="EL17" s="55">
        <v>55.29</v>
      </c>
      <c r="EM17" s="55">
        <v>79.53</v>
      </c>
      <c r="EN17" s="55">
        <v>60.45</v>
      </c>
      <c r="EO17" s="55">
        <v>56.75</v>
      </c>
      <c r="EP17" s="55">
        <v>58.45</v>
      </c>
      <c r="EQ17" s="55">
        <v>61.32</v>
      </c>
      <c r="ER17" s="55">
        <v>54.46</v>
      </c>
      <c r="ES17" s="55">
        <v>56.03</v>
      </c>
      <c r="ET17" s="55">
        <v>58.44</v>
      </c>
      <c r="EU17" s="55">
        <v>59.13</v>
      </c>
      <c r="EV17" s="55">
        <v>60.96</v>
      </c>
      <c r="EW17" s="55">
        <v>64.32</v>
      </c>
      <c r="EX17" s="53">
        <v>9.471191791633782</v>
      </c>
      <c r="EY17" s="53">
        <v>11.128775834658187</v>
      </c>
      <c r="EZ17" s="53">
        <v>7.836990595611285</v>
      </c>
      <c r="FA17" s="56">
        <v>12.924071082390954</v>
      </c>
      <c r="FB17" s="56">
        <v>8.849557522123893</v>
      </c>
      <c r="FC17" s="56">
        <v>0</v>
      </c>
      <c r="FD17" s="56">
        <v>12.658227848101266</v>
      </c>
      <c r="FE17" s="56">
        <v>7.194244604316547</v>
      </c>
      <c r="FF17" s="56">
        <v>0</v>
      </c>
      <c r="FG17" s="56">
        <v>9.900990099009901</v>
      </c>
      <c r="FH17" s="56">
        <v>6.968641114982578</v>
      </c>
      <c r="FI17" s="56">
        <v>0</v>
      </c>
      <c r="FJ17" s="53">
        <v>10.260457774269929</v>
      </c>
      <c r="FK17" s="53">
        <v>14.308426073131956</v>
      </c>
      <c r="FL17" s="53">
        <v>6.269592476489028</v>
      </c>
      <c r="FM17" s="46">
        <v>12.924071082390954</v>
      </c>
      <c r="FN17" s="46">
        <v>8.849557522123893</v>
      </c>
      <c r="FO17" s="46">
        <v>0</v>
      </c>
      <c r="FP17" s="46">
        <v>12.658227848101266</v>
      </c>
      <c r="FQ17" s="46">
        <v>17.985611510791365</v>
      </c>
      <c r="FR17" s="46">
        <v>0</v>
      </c>
      <c r="FS17" s="46">
        <v>13.201320132013201</v>
      </c>
      <c r="FT17" s="46">
        <v>0</v>
      </c>
      <c r="FU17" s="46">
        <v>0</v>
      </c>
      <c r="FV17" s="116">
        <v>570</v>
      </c>
      <c r="FW17" s="116">
        <v>689</v>
      </c>
      <c r="FX17" s="106">
        <f t="shared" si="0"/>
        <v>82.72859216255442</v>
      </c>
      <c r="FY17" s="118">
        <v>0.5825995079831908</v>
      </c>
      <c r="FZ17" s="93">
        <v>4</v>
      </c>
    </row>
    <row r="18" spans="1:182" ht="11.25">
      <c r="A18" s="92" t="s">
        <v>149</v>
      </c>
      <c r="B18" s="60">
        <v>7303</v>
      </c>
      <c r="C18" s="60">
        <v>16</v>
      </c>
      <c r="D18" s="29" t="s">
        <v>36</v>
      </c>
      <c r="E18" s="29" t="s">
        <v>34</v>
      </c>
      <c r="F18" s="108">
        <v>273.3</v>
      </c>
      <c r="G18" s="93">
        <v>7499</v>
      </c>
      <c r="H18" s="46">
        <f t="shared" si="1"/>
        <v>27.43871203805342</v>
      </c>
      <c r="I18" s="94">
        <f t="shared" si="2"/>
        <v>0.04429710117147196</v>
      </c>
      <c r="J18" s="55">
        <f t="shared" si="3"/>
        <v>0.7501362929322737</v>
      </c>
      <c r="K18" s="93">
        <v>3953</v>
      </c>
      <c r="L18" s="46">
        <f t="shared" si="4"/>
        <v>52.71369515935458</v>
      </c>
      <c r="M18" s="93">
        <v>3546</v>
      </c>
      <c r="N18" s="46">
        <f t="shared" si="5"/>
        <v>47.28630484064542</v>
      </c>
      <c r="O18" s="46">
        <f t="shared" si="6"/>
        <v>111.47772137619853</v>
      </c>
      <c r="P18" s="93">
        <v>1652</v>
      </c>
      <c r="Q18" s="46">
        <f t="shared" si="7"/>
        <v>22.02960394719296</v>
      </c>
      <c r="R18" s="93">
        <v>5138</v>
      </c>
      <c r="S18" s="46">
        <f t="shared" si="8"/>
        <v>68.51580210694759</v>
      </c>
      <c r="T18" s="93">
        <v>709</v>
      </c>
      <c r="U18" s="46">
        <f t="shared" si="9"/>
        <v>9.454593945859449</v>
      </c>
      <c r="V18" s="46">
        <f t="shared" si="10"/>
        <v>45.95173219151421</v>
      </c>
      <c r="W18" s="46">
        <f t="shared" si="11"/>
        <v>42.917675544794186</v>
      </c>
      <c r="X18" s="93">
        <v>8082</v>
      </c>
      <c r="Y18" s="94">
        <f t="shared" si="12"/>
        <v>0.043570856498882746</v>
      </c>
      <c r="Z18" s="55">
        <f t="shared" si="13"/>
        <v>0.7460709422815075</v>
      </c>
      <c r="AA18" s="46">
        <v>46.5</v>
      </c>
      <c r="AB18" s="46">
        <v>8.1</v>
      </c>
      <c r="AC18" s="95">
        <v>155.19</v>
      </c>
      <c r="AD18" s="95">
        <v>75.04</v>
      </c>
      <c r="AE18" s="95">
        <v>5.65</v>
      </c>
      <c r="AF18" s="95" t="s">
        <v>68</v>
      </c>
      <c r="AG18" s="94">
        <v>0.705</v>
      </c>
      <c r="AH18" s="94">
        <v>0.784</v>
      </c>
      <c r="AI18" s="96">
        <v>0.7026858974358974</v>
      </c>
      <c r="AJ18" s="96">
        <v>0.47470594624611956</v>
      </c>
      <c r="AK18" s="96">
        <v>0.8660544132397192</v>
      </c>
      <c r="AL18" s="96">
        <v>0.759784735812133</v>
      </c>
      <c r="AM18" s="96">
        <v>0.7008077481834674</v>
      </c>
      <c r="AN18" s="54">
        <v>210</v>
      </c>
      <c r="AO18" s="54">
        <v>6</v>
      </c>
      <c r="AP18" s="94">
        <v>0.3750253</v>
      </c>
      <c r="AQ18" s="97">
        <v>365547.61741682974</v>
      </c>
      <c r="AR18" s="97">
        <v>376441.74755381607</v>
      </c>
      <c r="AS18" s="93">
        <v>127539.25</v>
      </c>
      <c r="AT18" s="55">
        <v>0.46526</v>
      </c>
      <c r="AU18" s="98">
        <v>7.974413646055437</v>
      </c>
      <c r="AV18" s="98">
        <v>14.129353233830846</v>
      </c>
      <c r="AW18" s="98">
        <v>22.103766879886283</v>
      </c>
      <c r="AX18" s="65">
        <v>77.89623312011372</v>
      </c>
      <c r="AY18" s="99">
        <v>27.3</v>
      </c>
      <c r="AZ18" s="98">
        <v>52.825856587778176</v>
      </c>
      <c r="BA18" s="22">
        <f t="shared" si="14"/>
        <v>91.30725509862923</v>
      </c>
      <c r="BB18" s="22">
        <v>8.692744901370778</v>
      </c>
      <c r="BC18" s="31">
        <v>7.823470411233701</v>
      </c>
      <c r="BD18" s="100">
        <v>28.05</v>
      </c>
      <c r="BE18" s="100">
        <v>29.52</v>
      </c>
      <c r="BF18" s="100">
        <v>42.43</v>
      </c>
      <c r="BG18" s="46">
        <v>25.9</v>
      </c>
      <c r="BH18" s="101">
        <v>43.6</v>
      </c>
      <c r="BI18" s="23">
        <v>92.33486400565171</v>
      </c>
      <c r="BJ18" s="24">
        <v>90.3</v>
      </c>
      <c r="BK18" s="22">
        <v>8.950363410742776</v>
      </c>
      <c r="BL18" s="25">
        <v>8.37</v>
      </c>
      <c r="BM18" s="25">
        <v>73.23717948717949</v>
      </c>
      <c r="BN18" s="27">
        <v>22.211350293542075</v>
      </c>
      <c r="BO18" s="27">
        <v>4.6966731898238745</v>
      </c>
      <c r="BP18" s="27">
        <v>1.467710371819961</v>
      </c>
      <c r="BQ18" s="27">
        <v>80.67514677103718</v>
      </c>
      <c r="BR18" s="27">
        <v>56.75146771037182</v>
      </c>
      <c r="BS18" s="27">
        <v>16.487279843444227</v>
      </c>
      <c r="BT18" s="95">
        <v>5.5</v>
      </c>
      <c r="BU18" s="102">
        <v>2.9411764705882355</v>
      </c>
      <c r="BV18" s="102">
        <v>20.58823529411765</v>
      </c>
      <c r="BW18" s="27">
        <v>2.4</v>
      </c>
      <c r="BX18" s="27">
        <v>0.2</v>
      </c>
      <c r="BY18" s="27">
        <v>23.9</v>
      </c>
      <c r="BZ18" s="27">
        <v>11</v>
      </c>
      <c r="CA18" s="39">
        <v>1194.951664876477</v>
      </c>
      <c r="CB18" s="39">
        <v>2175.0805585392054</v>
      </c>
      <c r="CC18" s="103" t="s">
        <v>67</v>
      </c>
      <c r="CD18" s="95">
        <v>1</v>
      </c>
      <c r="CE18" s="42">
        <v>3949</v>
      </c>
      <c r="CF18" s="104">
        <v>52.66035471396186</v>
      </c>
      <c r="CG18" s="42">
        <v>1270</v>
      </c>
      <c r="CH18" s="46">
        <v>16.93559141218829</v>
      </c>
      <c r="CI18" s="106"/>
      <c r="CK18" s="27">
        <v>86.38424482856334</v>
      </c>
      <c r="CL18" s="27">
        <v>5.879852649475772</v>
      </c>
      <c r="CM18" s="27">
        <v>4.094644375177104</v>
      </c>
      <c r="CN18" s="46">
        <v>11.618022102578633</v>
      </c>
      <c r="CO18" s="46">
        <v>9.75609756097561</v>
      </c>
      <c r="CP18" s="27">
        <v>66.17727025557367</v>
      </c>
      <c r="CQ18" s="27">
        <v>53.48931020572812</v>
      </c>
      <c r="CR18" s="91">
        <v>99.86203324072886</v>
      </c>
      <c r="CS18" s="91">
        <v>64.16184971098266</v>
      </c>
      <c r="CT18" s="46">
        <v>54.493643138974136</v>
      </c>
      <c r="CU18" s="46">
        <v>16.790881192459448</v>
      </c>
      <c r="CV18" s="46">
        <v>0</v>
      </c>
      <c r="CW18" s="46">
        <v>0</v>
      </c>
      <c r="CX18" s="46">
        <v>0</v>
      </c>
      <c r="CY18" s="52">
        <v>657.439446366782</v>
      </c>
      <c r="CZ18" s="52">
        <v>448.93040072310936</v>
      </c>
      <c r="DA18" s="52">
        <v>559.6382136800453</v>
      </c>
      <c r="DB18" s="52">
        <v>627.7839104515723</v>
      </c>
      <c r="DC18" s="52">
        <v>385.7697573253008</v>
      </c>
      <c r="DD18" s="52">
        <v>506.82273060287145</v>
      </c>
      <c r="DE18" s="54">
        <v>129</v>
      </c>
      <c r="DF18" s="54">
        <v>91</v>
      </c>
      <c r="DG18" s="54">
        <v>110</v>
      </c>
      <c r="DH18" s="54">
        <v>136</v>
      </c>
      <c r="DI18" s="54">
        <v>108</v>
      </c>
      <c r="DJ18" s="54">
        <v>123</v>
      </c>
      <c r="DK18" s="54">
        <v>177</v>
      </c>
      <c r="DL18" s="54">
        <v>93</v>
      </c>
      <c r="DM18" s="54">
        <v>135</v>
      </c>
      <c r="DN18" s="54">
        <v>186</v>
      </c>
      <c r="DO18" s="54">
        <v>105</v>
      </c>
      <c r="DP18" s="54">
        <v>148</v>
      </c>
      <c r="DQ18" s="54">
        <v>104</v>
      </c>
      <c r="DR18" s="54">
        <v>14</v>
      </c>
      <c r="DS18" s="54">
        <v>59</v>
      </c>
      <c r="DT18" s="54">
        <v>106</v>
      </c>
      <c r="DU18" s="54">
        <v>15</v>
      </c>
      <c r="DV18" s="54">
        <v>64</v>
      </c>
      <c r="DW18" s="46">
        <v>270.7</v>
      </c>
      <c r="DX18" s="46">
        <v>0.7</v>
      </c>
      <c r="DY18" s="46">
        <v>4.5</v>
      </c>
      <c r="DZ18" s="46">
        <v>76</v>
      </c>
      <c r="EA18" s="46">
        <v>391</v>
      </c>
      <c r="EB18" s="46">
        <v>0.7</v>
      </c>
      <c r="EC18" s="46">
        <v>7.8</v>
      </c>
      <c r="ED18" s="46">
        <v>105.6</v>
      </c>
      <c r="EE18" s="46">
        <v>145.65</v>
      </c>
      <c r="EF18" s="46">
        <v>0.5</v>
      </c>
      <c r="EG18" s="46">
        <v>1</v>
      </c>
      <c r="EH18" s="46">
        <v>45.2</v>
      </c>
      <c r="EI18" s="55">
        <v>76.61</v>
      </c>
      <c r="EJ18" s="55">
        <v>57.62</v>
      </c>
      <c r="EK18" s="55">
        <v>73.45</v>
      </c>
      <c r="EL18" s="55">
        <v>54.67</v>
      </c>
      <c r="EM18" s="55">
        <v>79.89</v>
      </c>
      <c r="EN18" s="55">
        <v>60.68</v>
      </c>
      <c r="EO18" s="55">
        <v>55.66</v>
      </c>
      <c r="EP18" s="55">
        <v>61.73</v>
      </c>
      <c r="EQ18" s="55">
        <v>64.6</v>
      </c>
      <c r="ER18" s="55">
        <v>51.6</v>
      </c>
      <c r="ES18" s="55">
        <v>61.81</v>
      </c>
      <c r="ET18" s="55">
        <v>64.22</v>
      </c>
      <c r="EU18" s="55">
        <v>59.88</v>
      </c>
      <c r="EV18" s="55">
        <v>61.64</v>
      </c>
      <c r="EW18" s="55">
        <v>65</v>
      </c>
      <c r="EX18" s="53">
        <v>9.336099585062241</v>
      </c>
      <c r="EY18" s="53">
        <v>9.578544061302681</v>
      </c>
      <c r="EZ18" s="53">
        <v>9.04977375565611</v>
      </c>
      <c r="FA18" s="56">
        <v>13.513513513513514</v>
      </c>
      <c r="FB18" s="56">
        <v>8.1799591002045</v>
      </c>
      <c r="FC18" s="56">
        <v>9.523809523809526</v>
      </c>
      <c r="FD18" s="56">
        <v>14.150943396226415</v>
      </c>
      <c r="FE18" s="56">
        <v>7.8431372549019605</v>
      </c>
      <c r="FF18" s="56">
        <v>0</v>
      </c>
      <c r="FG18" s="56">
        <v>12.658227848101266</v>
      </c>
      <c r="FH18" s="56">
        <v>8.547008547008549</v>
      </c>
      <c r="FI18" s="56">
        <v>0</v>
      </c>
      <c r="FJ18" s="53">
        <v>6.224066390041493</v>
      </c>
      <c r="FK18" s="53">
        <v>7.662835249042145</v>
      </c>
      <c r="FL18" s="53">
        <v>4.524886877828055</v>
      </c>
      <c r="FM18" s="46">
        <v>16.216216216216218</v>
      </c>
      <c r="FN18" s="46">
        <v>0</v>
      </c>
      <c r="FO18" s="46">
        <v>0</v>
      </c>
      <c r="FP18" s="46">
        <v>18.867924528301884</v>
      </c>
      <c r="FQ18" s="46">
        <v>0</v>
      </c>
      <c r="FR18" s="46">
        <v>0</v>
      </c>
      <c r="FS18" s="46">
        <v>12.658227848101266</v>
      </c>
      <c r="FT18" s="46">
        <v>0</v>
      </c>
      <c r="FU18" s="46">
        <v>0</v>
      </c>
      <c r="FV18" s="116">
        <v>323</v>
      </c>
      <c r="FW18" s="116">
        <v>396</v>
      </c>
      <c r="FX18" s="106">
        <f t="shared" si="0"/>
        <v>81.56565656565657</v>
      </c>
      <c r="FY18" s="118">
        <v>0.737079662079662</v>
      </c>
      <c r="FZ18" s="93">
        <v>1</v>
      </c>
    </row>
    <row r="19" spans="1:182" ht="11.25">
      <c r="A19" s="92" t="s">
        <v>150</v>
      </c>
      <c r="B19" s="60">
        <v>7304</v>
      </c>
      <c r="C19" s="60">
        <v>17</v>
      </c>
      <c r="D19" s="29" t="s">
        <v>37</v>
      </c>
      <c r="E19" s="29" t="s">
        <v>34</v>
      </c>
      <c r="F19" s="108">
        <v>1551.6</v>
      </c>
      <c r="G19" s="93">
        <v>42022</v>
      </c>
      <c r="H19" s="46">
        <f t="shared" si="1"/>
        <v>27.08301108533127</v>
      </c>
      <c r="I19" s="94">
        <f t="shared" si="2"/>
        <v>0.24822680163056335</v>
      </c>
      <c r="J19" s="55">
        <f t="shared" si="3"/>
        <v>4.20352411009468</v>
      </c>
      <c r="K19" s="93">
        <v>21130</v>
      </c>
      <c r="L19" s="46">
        <f t="shared" si="4"/>
        <v>50.28318499833421</v>
      </c>
      <c r="M19" s="93">
        <v>20892</v>
      </c>
      <c r="N19" s="46">
        <f t="shared" si="5"/>
        <v>49.71681500166579</v>
      </c>
      <c r="O19" s="46">
        <f t="shared" si="6"/>
        <v>101.1391920352288</v>
      </c>
      <c r="P19" s="93">
        <v>9210</v>
      </c>
      <c r="Q19" s="46">
        <f t="shared" si="7"/>
        <v>21.917091047546524</v>
      </c>
      <c r="R19" s="93">
        <v>28963</v>
      </c>
      <c r="S19" s="46">
        <f t="shared" si="8"/>
        <v>68.92342106515635</v>
      </c>
      <c r="T19" s="93">
        <v>3849</v>
      </c>
      <c r="U19" s="46">
        <f t="shared" si="9"/>
        <v>9.15948788729713</v>
      </c>
      <c r="V19" s="46">
        <f t="shared" si="10"/>
        <v>45.08856126782447</v>
      </c>
      <c r="W19" s="46">
        <f t="shared" si="11"/>
        <v>41.79153094462541</v>
      </c>
      <c r="X19" s="93">
        <v>44709</v>
      </c>
      <c r="Y19" s="94">
        <f t="shared" si="12"/>
        <v>0.24103061410647722</v>
      </c>
      <c r="Z19" s="55">
        <f t="shared" si="13"/>
        <v>4.1272068495995935</v>
      </c>
      <c r="AA19" s="46">
        <v>30.3</v>
      </c>
      <c r="AB19" s="46">
        <v>0.5</v>
      </c>
      <c r="AC19" s="95">
        <v>102.1</v>
      </c>
      <c r="AD19" s="95">
        <v>65.49</v>
      </c>
      <c r="AE19" s="95">
        <v>6.6</v>
      </c>
      <c r="AF19" s="95">
        <v>48</v>
      </c>
      <c r="AG19" s="94">
        <v>0.663</v>
      </c>
      <c r="AH19" s="94">
        <v>0.782</v>
      </c>
      <c r="AI19" s="96">
        <v>0.6534307324656041</v>
      </c>
      <c r="AJ19" s="96">
        <v>0.4934185135892958</v>
      </c>
      <c r="AK19" s="96">
        <v>0.9153964595242486</v>
      </c>
      <c r="AL19" s="96">
        <v>0.8057169202397417</v>
      </c>
      <c r="AM19" s="96">
        <v>0.7169906564547226</v>
      </c>
      <c r="AN19" s="54">
        <v>168</v>
      </c>
      <c r="AO19" s="54">
        <v>3</v>
      </c>
      <c r="AP19" s="94">
        <v>0.2915808</v>
      </c>
      <c r="AQ19" s="97">
        <v>400748.6875979714</v>
      </c>
      <c r="AR19" s="97">
        <v>409067.17279852467</v>
      </c>
      <c r="AS19" s="93">
        <v>122914.56</v>
      </c>
      <c r="AT19" s="55">
        <v>0.46726</v>
      </c>
      <c r="AU19" s="98">
        <v>5.237929664216173</v>
      </c>
      <c r="AV19" s="98">
        <v>10.52801510033777</v>
      </c>
      <c r="AW19" s="98">
        <v>15.765944764553943</v>
      </c>
      <c r="AX19" s="65">
        <v>84.23405523544605</v>
      </c>
      <c r="AY19" s="99">
        <v>25</v>
      </c>
      <c r="AZ19" s="98">
        <v>51.16681343565228</v>
      </c>
      <c r="BA19" s="22">
        <f t="shared" si="14"/>
        <v>93.38619460323315</v>
      </c>
      <c r="BB19" s="22">
        <v>6.613805396766857</v>
      </c>
      <c r="BC19" s="31">
        <v>6.34949904726781</v>
      </c>
      <c r="BD19" s="100">
        <v>36.83</v>
      </c>
      <c r="BE19" s="100">
        <v>21.36</v>
      </c>
      <c r="BF19" s="100">
        <v>41.8</v>
      </c>
      <c r="BG19" s="46">
        <v>13.7</v>
      </c>
      <c r="BH19" s="101">
        <v>22.7</v>
      </c>
      <c r="BI19" s="23">
        <v>91.14668511762486</v>
      </c>
      <c r="BJ19" s="24">
        <v>89.2</v>
      </c>
      <c r="BK19" s="22">
        <v>8.619458400480298</v>
      </c>
      <c r="BL19" s="25">
        <v>8.12</v>
      </c>
      <c r="BM19" s="25">
        <v>64.8639242708986</v>
      </c>
      <c r="BN19" s="27">
        <v>16.69893960350392</v>
      </c>
      <c r="BO19" s="27">
        <v>1.5214384508990317</v>
      </c>
      <c r="BP19" s="27">
        <v>0</v>
      </c>
      <c r="BQ19" s="27">
        <v>85.24665744582757</v>
      </c>
      <c r="BR19" s="27">
        <v>42.203780544029506</v>
      </c>
      <c r="BS19" s="27">
        <v>13.683725218994928</v>
      </c>
      <c r="BT19" s="95">
        <v>2.64</v>
      </c>
      <c r="BU19" s="102">
        <v>1.6666666666666667</v>
      </c>
      <c r="BV19" s="102">
        <v>22.333333333333332</v>
      </c>
      <c r="BW19" s="27">
        <v>1.3</v>
      </c>
      <c r="BX19" s="27">
        <v>0</v>
      </c>
      <c r="BY19" s="27">
        <v>18</v>
      </c>
      <c r="BZ19" s="27">
        <v>10</v>
      </c>
      <c r="CA19" s="39">
        <v>1025.9114552122535</v>
      </c>
      <c r="CB19" s="39">
        <v>3125.674153263501</v>
      </c>
      <c r="CC19" s="103" t="s">
        <v>67</v>
      </c>
      <c r="CD19" s="95">
        <v>1</v>
      </c>
      <c r="CE19" s="42">
        <v>26306</v>
      </c>
      <c r="CF19" s="104">
        <v>62.60054257293798</v>
      </c>
      <c r="CG19" s="42">
        <v>2891</v>
      </c>
      <c r="CH19" s="46">
        <v>6.879729665413355</v>
      </c>
      <c r="CI19" s="44">
        <v>22414</v>
      </c>
      <c r="CJ19" s="46">
        <v>53.338727333301605</v>
      </c>
      <c r="CK19" s="27">
        <v>91.98256864832743</v>
      </c>
      <c r="CL19" s="27">
        <v>2.490900537301607</v>
      </c>
      <c r="CM19" s="27">
        <v>3.7611112486691263</v>
      </c>
      <c r="CN19" s="46">
        <v>10.939163592245029</v>
      </c>
      <c r="CO19" s="46">
        <v>6.141552511415525</v>
      </c>
      <c r="CP19" s="27">
        <v>54.4104274022431</v>
      </c>
      <c r="CQ19" s="27">
        <v>45.11500628651727</v>
      </c>
      <c r="CR19" s="91">
        <v>107.19785226237944</v>
      </c>
      <c r="CS19" s="91">
        <v>52.579258463191834</v>
      </c>
      <c r="CT19" s="46">
        <v>54.551201011378005</v>
      </c>
      <c r="CU19" s="46">
        <v>10.429835651074589</v>
      </c>
      <c r="CV19" s="46">
        <v>15.731515469323545</v>
      </c>
      <c r="CW19" s="46">
        <v>18.353434714210803</v>
      </c>
      <c r="CX19" s="46">
        <v>34.084950183534346</v>
      </c>
      <c r="CY19" s="52">
        <v>831.0346556998846</v>
      </c>
      <c r="CZ19" s="52">
        <v>608.6645184389545</v>
      </c>
      <c r="DA19" s="52">
        <v>720.9420106356039</v>
      </c>
      <c r="DB19" s="52">
        <v>813.4104158518483</v>
      </c>
      <c r="DC19" s="52">
        <v>604.4483658264747</v>
      </c>
      <c r="DD19" s="52">
        <v>708.9690193956485</v>
      </c>
      <c r="DE19" s="54">
        <v>229</v>
      </c>
      <c r="DF19" s="54">
        <v>197</v>
      </c>
      <c r="DG19" s="54">
        <v>213</v>
      </c>
      <c r="DH19" s="54">
        <v>234</v>
      </c>
      <c r="DI19" s="54">
        <v>198</v>
      </c>
      <c r="DJ19" s="54">
        <v>217</v>
      </c>
      <c r="DK19" s="54">
        <v>181</v>
      </c>
      <c r="DL19" s="54">
        <v>137</v>
      </c>
      <c r="DM19" s="54">
        <v>159</v>
      </c>
      <c r="DN19" s="54">
        <v>185</v>
      </c>
      <c r="DO19" s="54">
        <v>139</v>
      </c>
      <c r="DP19" s="54">
        <v>162</v>
      </c>
      <c r="DQ19" s="54">
        <v>105</v>
      </c>
      <c r="DR19" s="54">
        <v>24</v>
      </c>
      <c r="DS19" s="54">
        <v>65</v>
      </c>
      <c r="DT19" s="54">
        <v>107</v>
      </c>
      <c r="DU19" s="54">
        <v>24</v>
      </c>
      <c r="DV19" s="54">
        <v>66</v>
      </c>
      <c r="DW19" s="46">
        <v>1998.6</v>
      </c>
      <c r="DX19" s="46">
        <v>4.9</v>
      </c>
      <c r="DY19" s="46">
        <v>4.6</v>
      </c>
      <c r="DZ19" s="46">
        <v>102.3</v>
      </c>
      <c r="EA19" s="46">
        <v>2596.2</v>
      </c>
      <c r="EB19" s="46">
        <v>4.9</v>
      </c>
      <c r="EC19" s="46">
        <v>7.8</v>
      </c>
      <c r="ED19" s="46">
        <v>131.8</v>
      </c>
      <c r="EE19" s="46">
        <v>1377.05</v>
      </c>
      <c r="EF19" s="46">
        <v>4.9</v>
      </c>
      <c r="EG19" s="46">
        <v>1.3</v>
      </c>
      <c r="EH19" s="46">
        <v>71.6</v>
      </c>
      <c r="EI19" s="55">
        <v>75.65</v>
      </c>
      <c r="EJ19" s="55">
        <v>56.94</v>
      </c>
      <c r="EK19" s="55">
        <v>73.52</v>
      </c>
      <c r="EL19" s="55">
        <v>54.8</v>
      </c>
      <c r="EM19" s="55">
        <v>77.87</v>
      </c>
      <c r="EN19" s="55">
        <v>59.16</v>
      </c>
      <c r="EO19" s="55">
        <v>52.6</v>
      </c>
      <c r="EP19" s="55">
        <v>59.04</v>
      </c>
      <c r="EQ19" s="55">
        <v>61.19</v>
      </c>
      <c r="ER19" s="55">
        <v>48.63</v>
      </c>
      <c r="ES19" s="55">
        <v>57.47</v>
      </c>
      <c r="ET19" s="55">
        <v>60.66</v>
      </c>
      <c r="EU19" s="55">
        <v>56.72</v>
      </c>
      <c r="EV19" s="55">
        <v>60.67</v>
      </c>
      <c r="EW19" s="55">
        <v>61.74</v>
      </c>
      <c r="EX19" s="53">
        <v>9.500351864883884</v>
      </c>
      <c r="EY19" s="53">
        <v>10.501355013550135</v>
      </c>
      <c r="EZ19" s="53">
        <v>8.41874084919473</v>
      </c>
      <c r="FA19" s="56">
        <v>12.24889759921607</v>
      </c>
      <c r="FB19" s="56">
        <v>8.15128790348875</v>
      </c>
      <c r="FC19" s="56">
        <v>5.272407732864675</v>
      </c>
      <c r="FD19" s="56">
        <v>13.940520446096654</v>
      </c>
      <c r="FE19" s="56">
        <v>8.81057268722467</v>
      </c>
      <c r="FF19" s="56">
        <v>7.117437722419928</v>
      </c>
      <c r="FG19" s="56">
        <v>11.398963730569948</v>
      </c>
      <c r="FH19" s="56">
        <v>7.442489851150203</v>
      </c>
      <c r="FI19" s="56">
        <v>6.944444444444444</v>
      </c>
      <c r="FJ19" s="53">
        <v>10.204081632653061</v>
      </c>
      <c r="FK19" s="53">
        <v>9.823848238482384</v>
      </c>
      <c r="FL19" s="53">
        <v>10.61493411420205</v>
      </c>
      <c r="FM19" s="46">
        <v>15.67858892699657</v>
      </c>
      <c r="FN19" s="46">
        <v>7.499184871209652</v>
      </c>
      <c r="FO19" s="46">
        <v>3.51493848857645</v>
      </c>
      <c r="FP19" s="46">
        <v>14.869888475836431</v>
      </c>
      <c r="FQ19" s="46">
        <v>6.922592825676526</v>
      </c>
      <c r="FR19" s="46">
        <v>3.558718861209964</v>
      </c>
      <c r="FS19" s="46">
        <v>16.580310880829014</v>
      </c>
      <c r="FT19" s="46">
        <v>8.119079837618402</v>
      </c>
      <c r="FU19" s="46">
        <v>3.472222222222222</v>
      </c>
      <c r="FV19" s="116">
        <v>2357</v>
      </c>
      <c r="FW19" s="116">
        <v>2847</v>
      </c>
      <c r="FX19" s="106">
        <f t="shared" si="0"/>
        <v>82.78890059711978</v>
      </c>
      <c r="FY19" s="118">
        <v>0.665655423019023</v>
      </c>
      <c r="FZ19" s="93">
        <v>3</v>
      </c>
    </row>
    <row r="20" spans="1:182" ht="11.25">
      <c r="A20" s="92" t="s">
        <v>151</v>
      </c>
      <c r="B20" s="60">
        <v>7305</v>
      </c>
      <c r="C20" s="60">
        <v>18</v>
      </c>
      <c r="D20" s="29" t="s">
        <v>38</v>
      </c>
      <c r="E20" s="29" t="s">
        <v>34</v>
      </c>
      <c r="F20" s="108">
        <v>308.6</v>
      </c>
      <c r="G20" s="93">
        <v>9477</v>
      </c>
      <c r="H20" s="46">
        <f t="shared" si="1"/>
        <v>30.709656513285804</v>
      </c>
      <c r="I20" s="94">
        <f t="shared" si="2"/>
        <v>0.05598128121110011</v>
      </c>
      <c r="J20" s="55">
        <f t="shared" si="3"/>
        <v>0.9479986195651631</v>
      </c>
      <c r="K20" s="93">
        <v>4776</v>
      </c>
      <c r="L20" s="46">
        <f t="shared" si="4"/>
        <v>50.395694840139285</v>
      </c>
      <c r="M20" s="93">
        <v>4701</v>
      </c>
      <c r="N20" s="46">
        <f t="shared" si="5"/>
        <v>49.604305159860715</v>
      </c>
      <c r="O20" s="46">
        <f t="shared" si="6"/>
        <v>101.59540523292917</v>
      </c>
      <c r="P20" s="93">
        <v>2054</v>
      </c>
      <c r="Q20" s="46">
        <f t="shared" si="7"/>
        <v>21.67352537722908</v>
      </c>
      <c r="R20" s="93">
        <v>6413</v>
      </c>
      <c r="S20" s="46">
        <f t="shared" si="8"/>
        <v>67.66909359501952</v>
      </c>
      <c r="T20" s="93">
        <v>1010</v>
      </c>
      <c r="U20" s="46">
        <f t="shared" si="9"/>
        <v>10.657381027751399</v>
      </c>
      <c r="V20" s="46">
        <f t="shared" si="10"/>
        <v>47.77795103695618</v>
      </c>
      <c r="W20" s="46">
        <f t="shared" si="11"/>
        <v>49.17234664070107</v>
      </c>
      <c r="X20" s="93">
        <v>10345</v>
      </c>
      <c r="Y20" s="94">
        <f t="shared" si="12"/>
        <v>0.055770911962502105</v>
      </c>
      <c r="Z20" s="55">
        <f t="shared" si="13"/>
        <v>0.9549744986268491</v>
      </c>
      <c r="AA20" s="46">
        <v>58.9</v>
      </c>
      <c r="AB20" s="46">
        <v>1.9</v>
      </c>
      <c r="AC20" s="95">
        <v>182.85</v>
      </c>
      <c r="AD20" s="95">
        <v>69.96</v>
      </c>
      <c r="AE20" s="95">
        <v>6.93</v>
      </c>
      <c r="AF20" s="95">
        <v>77</v>
      </c>
      <c r="AG20" s="94">
        <v>0.659</v>
      </c>
      <c r="AH20" s="94">
        <v>0.794</v>
      </c>
      <c r="AI20" s="96">
        <v>0.6119015914732078</v>
      </c>
      <c r="AJ20" s="96">
        <v>0.4860934081212122</v>
      </c>
      <c r="AK20" s="96">
        <v>0.8991239002932551</v>
      </c>
      <c r="AL20" s="96">
        <v>0.6977794045876037</v>
      </c>
      <c r="AM20" s="96">
        <v>0.6737245761188196</v>
      </c>
      <c r="AN20" s="54">
        <v>266</v>
      </c>
      <c r="AO20" s="54">
        <v>12</v>
      </c>
      <c r="AP20" s="94">
        <v>0.4288618</v>
      </c>
      <c r="AQ20" s="97">
        <v>284617.4187408492</v>
      </c>
      <c r="AR20" s="97">
        <v>297378.4754758419</v>
      </c>
      <c r="AS20" s="93">
        <v>100766.51</v>
      </c>
      <c r="AT20" s="55">
        <v>0.45256</v>
      </c>
      <c r="AU20" s="98">
        <v>4.464479687160548</v>
      </c>
      <c r="AV20" s="98">
        <v>12.45926569628503</v>
      </c>
      <c r="AW20" s="98">
        <v>16.923745383445578</v>
      </c>
      <c r="AX20" s="65">
        <v>83.07625461655442</v>
      </c>
      <c r="AY20" s="99">
        <v>27.6</v>
      </c>
      <c r="AZ20" s="98">
        <v>55.74931880108992</v>
      </c>
      <c r="BA20" s="22">
        <f t="shared" si="14"/>
        <v>96.38318670576734</v>
      </c>
      <c r="BB20" s="22">
        <v>3.6168132942326494</v>
      </c>
      <c r="BC20" s="31">
        <v>2.7370478983382207</v>
      </c>
      <c r="BD20" s="100">
        <v>59.54</v>
      </c>
      <c r="BE20" s="100">
        <v>9.98</v>
      </c>
      <c r="BF20" s="100">
        <v>30.48</v>
      </c>
      <c r="BG20" s="46">
        <v>27.9</v>
      </c>
      <c r="BH20" s="101">
        <v>38.5</v>
      </c>
      <c r="BI20" s="23">
        <v>86.7574931880109</v>
      </c>
      <c r="BJ20" s="24">
        <v>83.4</v>
      </c>
      <c r="BK20" s="22">
        <v>7.372559726962457</v>
      </c>
      <c r="BL20" s="25">
        <v>6.49</v>
      </c>
      <c r="BM20" s="25">
        <v>65.73587385019711</v>
      </c>
      <c r="BN20" s="27">
        <v>23.316251830161054</v>
      </c>
      <c r="BO20" s="27">
        <v>9.004392386530014</v>
      </c>
      <c r="BP20" s="27">
        <v>0</v>
      </c>
      <c r="BQ20" s="27">
        <v>85.72474377745242</v>
      </c>
      <c r="BR20" s="27">
        <v>36.01756954612006</v>
      </c>
      <c r="BS20" s="27">
        <v>7.723279648609077</v>
      </c>
      <c r="BT20" s="95">
        <v>0.73</v>
      </c>
      <c r="BU20" s="102">
        <v>0</v>
      </c>
      <c r="BV20" s="102">
        <v>21.666666666666668</v>
      </c>
      <c r="BW20" s="27">
        <v>1.8</v>
      </c>
      <c r="BX20" s="27">
        <v>0.2</v>
      </c>
      <c r="BY20" s="27">
        <v>11.4</v>
      </c>
      <c r="BZ20" s="27">
        <v>4.1</v>
      </c>
      <c r="CA20" s="39">
        <v>479.23322683706067</v>
      </c>
      <c r="CB20" s="39">
        <v>1214.0575079872206</v>
      </c>
      <c r="CC20" s="103" t="s">
        <v>67</v>
      </c>
      <c r="CD20" s="95">
        <v>12</v>
      </c>
      <c r="CE20" s="42">
        <v>5419</v>
      </c>
      <c r="CF20" s="104">
        <v>57.180542365727554</v>
      </c>
      <c r="CG20" s="42">
        <v>1280</v>
      </c>
      <c r="CH20" s="46">
        <v>13.506383876754247</v>
      </c>
      <c r="CI20" s="44">
        <v>9087</v>
      </c>
      <c r="CJ20" s="46">
        <v>95.88477366255144</v>
      </c>
      <c r="CK20" s="27">
        <v>90.54332501897842</v>
      </c>
      <c r="CL20" s="27">
        <v>2.3316343129812385</v>
      </c>
      <c r="CM20" s="27">
        <v>2.342479123739291</v>
      </c>
      <c r="CN20" s="46">
        <v>18.598850450059647</v>
      </c>
      <c r="CO20" s="46">
        <v>9.56268221574344</v>
      </c>
      <c r="CP20" s="27">
        <v>68.92079666512274</v>
      </c>
      <c r="CQ20" s="27">
        <v>53.51204614862572</v>
      </c>
      <c r="CR20" s="91">
        <v>93.69615654661222</v>
      </c>
      <c r="CS20" s="91">
        <v>47.26522187822498</v>
      </c>
      <c r="CT20" s="46">
        <v>49.74504249291785</v>
      </c>
      <c r="CU20" s="46">
        <v>8.838526912181303</v>
      </c>
      <c r="CV20" s="46">
        <v>11.860989206499822</v>
      </c>
      <c r="CW20" s="46">
        <v>11.860989206499822</v>
      </c>
      <c r="CX20" s="46">
        <v>23.721978412999643</v>
      </c>
      <c r="CY20" s="52">
        <v>727.3538598839804</v>
      </c>
      <c r="CZ20" s="52">
        <v>489.55916473317865</v>
      </c>
      <c r="DA20" s="52">
        <v>610.7825295723385</v>
      </c>
      <c r="DB20" s="52">
        <v>650.2436191684458</v>
      </c>
      <c r="DC20" s="52">
        <v>452.933619127677</v>
      </c>
      <c r="DD20" s="52">
        <v>551.6260379544001</v>
      </c>
      <c r="DE20" s="54">
        <v>152</v>
      </c>
      <c r="DF20" s="54">
        <v>108</v>
      </c>
      <c r="DG20" s="54">
        <v>130</v>
      </c>
      <c r="DH20" s="54">
        <v>176</v>
      </c>
      <c r="DI20" s="54">
        <v>118</v>
      </c>
      <c r="DJ20" s="54">
        <v>148</v>
      </c>
      <c r="DK20" s="54">
        <v>145</v>
      </c>
      <c r="DL20" s="54">
        <v>108</v>
      </c>
      <c r="DM20" s="54">
        <v>127</v>
      </c>
      <c r="DN20" s="54">
        <v>167</v>
      </c>
      <c r="DO20" s="54">
        <v>116</v>
      </c>
      <c r="DP20" s="54">
        <v>142</v>
      </c>
      <c r="DQ20" s="54">
        <v>145</v>
      </c>
      <c r="DR20" s="54">
        <v>18</v>
      </c>
      <c r="DS20" s="54">
        <v>81</v>
      </c>
      <c r="DT20" s="54">
        <v>147</v>
      </c>
      <c r="DU20" s="54">
        <v>19</v>
      </c>
      <c r="DV20" s="54">
        <v>84</v>
      </c>
      <c r="DW20" s="46">
        <v>409.3</v>
      </c>
      <c r="DX20" s="46">
        <v>1</v>
      </c>
      <c r="DY20" s="46">
        <v>5</v>
      </c>
      <c r="DZ20" s="46">
        <v>93.8</v>
      </c>
      <c r="EA20" s="46">
        <v>570.25</v>
      </c>
      <c r="EB20" s="46">
        <v>1.1</v>
      </c>
      <c r="EC20" s="46">
        <v>8.6</v>
      </c>
      <c r="ED20" s="46">
        <v>129</v>
      </c>
      <c r="EE20" s="46">
        <v>241.9</v>
      </c>
      <c r="EF20" s="46">
        <v>0.9</v>
      </c>
      <c r="EG20" s="46">
        <v>1.3</v>
      </c>
      <c r="EH20" s="46">
        <v>57.2</v>
      </c>
      <c r="EI20" s="55">
        <v>74.66</v>
      </c>
      <c r="EJ20" s="55">
        <v>55.97</v>
      </c>
      <c r="EK20" s="55">
        <v>71.41</v>
      </c>
      <c r="EL20" s="55">
        <v>52.58</v>
      </c>
      <c r="EM20" s="55">
        <v>78.04</v>
      </c>
      <c r="EN20" s="55">
        <v>59.49</v>
      </c>
      <c r="EO20" s="55">
        <v>54.25</v>
      </c>
      <c r="EP20" s="55">
        <v>57.38</v>
      </c>
      <c r="EQ20" s="55">
        <v>59.89</v>
      </c>
      <c r="ER20" s="55">
        <v>50.85</v>
      </c>
      <c r="ES20" s="55">
        <v>54.59</v>
      </c>
      <c r="ET20" s="55">
        <v>57.78</v>
      </c>
      <c r="EU20" s="55">
        <v>57.78</v>
      </c>
      <c r="EV20" s="55">
        <v>60.29</v>
      </c>
      <c r="EW20" s="55">
        <v>62.08</v>
      </c>
      <c r="EX20" s="53">
        <v>9.401709401709402</v>
      </c>
      <c r="EY20" s="53">
        <v>9.74025974025974</v>
      </c>
      <c r="EZ20" s="53">
        <v>9.025270758122744</v>
      </c>
      <c r="FA20" s="56">
        <v>12.441679626749611</v>
      </c>
      <c r="FB20" s="56">
        <v>9.04977375565611</v>
      </c>
      <c r="FC20" s="56">
        <v>0</v>
      </c>
      <c r="FD20" s="56">
        <v>15.24390243902439</v>
      </c>
      <c r="FE20" s="56">
        <v>8.196721311475411</v>
      </c>
      <c r="FF20" s="56">
        <v>0</v>
      </c>
      <c r="FG20" s="56">
        <v>9.523809523809526</v>
      </c>
      <c r="FH20" s="56">
        <v>5.050505050505051</v>
      </c>
      <c r="FI20" s="56">
        <v>0</v>
      </c>
      <c r="FJ20" s="53">
        <v>7.6923076923076925</v>
      </c>
      <c r="FK20" s="53">
        <v>6.493506493506494</v>
      </c>
      <c r="FL20" s="53">
        <v>9.025270758122744</v>
      </c>
      <c r="FM20" s="46">
        <v>7.776049766718508</v>
      </c>
      <c r="FN20" s="46">
        <v>6.787330316742081</v>
      </c>
      <c r="FO20" s="46">
        <v>0</v>
      </c>
      <c r="FP20" s="46">
        <v>6.097560975609756</v>
      </c>
      <c r="FQ20" s="46">
        <v>4.0983606557377055</v>
      </c>
      <c r="FR20" s="46">
        <v>0</v>
      </c>
      <c r="FS20" s="46">
        <v>9.523809523809526</v>
      </c>
      <c r="FT20" s="46">
        <v>10.101010101010102</v>
      </c>
      <c r="FU20" s="46">
        <v>0</v>
      </c>
      <c r="FV20" s="116">
        <v>440</v>
      </c>
      <c r="FW20" s="116">
        <v>537</v>
      </c>
      <c r="FX20" s="106">
        <f t="shared" si="0"/>
        <v>81.9366852886406</v>
      </c>
      <c r="FY20" s="118">
        <v>0.5760889792771592</v>
      </c>
      <c r="FZ20" s="93">
        <v>4</v>
      </c>
    </row>
    <row r="21" spans="1:182" ht="11.25">
      <c r="A21" s="92" t="s">
        <v>152</v>
      </c>
      <c r="B21" s="60">
        <v>7306</v>
      </c>
      <c r="C21" s="60">
        <v>19</v>
      </c>
      <c r="D21" s="29" t="s">
        <v>39</v>
      </c>
      <c r="E21" s="29" t="s">
        <v>34</v>
      </c>
      <c r="F21" s="108">
        <v>1597.1</v>
      </c>
      <c r="G21" s="93">
        <v>14225</v>
      </c>
      <c r="H21" s="46">
        <f t="shared" si="1"/>
        <v>8.906768517938765</v>
      </c>
      <c r="I21" s="94">
        <f t="shared" si="2"/>
        <v>0.08402803896041987</v>
      </c>
      <c r="J21" s="55">
        <f t="shared" si="3"/>
        <v>1.422948228692038</v>
      </c>
      <c r="K21" s="93">
        <v>7305</v>
      </c>
      <c r="L21" s="46">
        <f t="shared" si="4"/>
        <v>51.35325131810193</v>
      </c>
      <c r="M21" s="93">
        <v>6920</v>
      </c>
      <c r="N21" s="46">
        <f t="shared" si="5"/>
        <v>48.64674868189807</v>
      </c>
      <c r="O21" s="46">
        <f t="shared" si="6"/>
        <v>105.5635838150289</v>
      </c>
      <c r="P21" s="93">
        <v>3160</v>
      </c>
      <c r="Q21" s="46">
        <f t="shared" si="7"/>
        <v>22.214411247803163</v>
      </c>
      <c r="R21" s="93">
        <v>9950</v>
      </c>
      <c r="S21" s="46">
        <f t="shared" si="8"/>
        <v>69.94727592267135</v>
      </c>
      <c r="T21" s="93">
        <v>1115</v>
      </c>
      <c r="U21" s="46">
        <f t="shared" si="9"/>
        <v>7.838312829525483</v>
      </c>
      <c r="V21" s="46">
        <f t="shared" si="10"/>
        <v>42.96482412060301</v>
      </c>
      <c r="W21" s="46">
        <f t="shared" si="11"/>
        <v>35.28481012658228</v>
      </c>
      <c r="X21" s="93">
        <v>15539</v>
      </c>
      <c r="Y21" s="94">
        <f t="shared" si="12"/>
        <v>0.083772276557305</v>
      </c>
      <c r="Z21" s="55">
        <f t="shared" si="13"/>
        <v>1.434446470194549</v>
      </c>
      <c r="AA21" s="46">
        <v>75.3</v>
      </c>
      <c r="AB21" s="46">
        <v>1.5</v>
      </c>
      <c r="AC21" s="95">
        <v>124.63</v>
      </c>
      <c r="AD21" s="95">
        <v>39.47</v>
      </c>
      <c r="AE21" s="95">
        <v>4.06</v>
      </c>
      <c r="AF21" s="95">
        <v>37</v>
      </c>
      <c r="AG21" s="94">
        <v>0.668</v>
      </c>
      <c r="AH21" s="94">
        <v>0.794</v>
      </c>
      <c r="AI21" s="96">
        <v>0.6485690690690691</v>
      </c>
      <c r="AJ21" s="96">
        <v>0.5482512641000807</v>
      </c>
      <c r="AK21" s="96">
        <v>0.9128999778139328</v>
      </c>
      <c r="AL21" s="96">
        <v>0.7261100603440511</v>
      </c>
      <c r="AM21" s="96">
        <v>0.7089575928317835</v>
      </c>
      <c r="AN21" s="54">
        <v>183</v>
      </c>
      <c r="AO21" s="54">
        <v>4</v>
      </c>
      <c r="AP21" s="94">
        <v>0.3499987</v>
      </c>
      <c r="AQ21" s="97">
        <v>515148.0921372602</v>
      </c>
      <c r="AR21" s="97">
        <v>526819.0794379897</v>
      </c>
      <c r="AS21" s="93">
        <v>160223</v>
      </c>
      <c r="AT21" s="55">
        <v>0.46527</v>
      </c>
      <c r="AU21" s="98">
        <v>0.988793671720501</v>
      </c>
      <c r="AV21" s="98">
        <v>2.7539734856808034</v>
      </c>
      <c r="AW21" s="98">
        <v>3.742767157401304</v>
      </c>
      <c r="AX21" s="65">
        <v>96.2572328425987</v>
      </c>
      <c r="AY21" s="99">
        <v>18.9</v>
      </c>
      <c r="AZ21" s="98">
        <v>63.34676285955214</v>
      </c>
      <c r="BA21" s="22">
        <f t="shared" si="14"/>
        <v>96.81999704185772</v>
      </c>
      <c r="BB21" s="22">
        <v>3.180002958142287</v>
      </c>
      <c r="BC21" s="31">
        <v>3.180002958142287</v>
      </c>
      <c r="BD21" s="100">
        <v>53.9</v>
      </c>
      <c r="BE21" s="100">
        <v>14.02</v>
      </c>
      <c r="BF21" s="100">
        <v>32.08</v>
      </c>
      <c r="BG21" s="46">
        <v>22.7</v>
      </c>
      <c r="BH21" s="101">
        <v>31.4</v>
      </c>
      <c r="BI21" s="23">
        <v>89.66551110278272</v>
      </c>
      <c r="BJ21" s="24">
        <v>87.7</v>
      </c>
      <c r="BK21" s="22">
        <v>8.007330138144912</v>
      </c>
      <c r="BL21" s="25">
        <v>7.42</v>
      </c>
      <c r="BM21" s="25">
        <v>67.5027027027027</v>
      </c>
      <c r="BN21" s="27">
        <v>17.21156444204269</v>
      </c>
      <c r="BO21" s="27">
        <v>0.9456903539583896</v>
      </c>
      <c r="BP21" s="27">
        <v>0</v>
      </c>
      <c r="BQ21" s="27">
        <v>89.3272088624696</v>
      </c>
      <c r="BR21" s="27">
        <v>50.743042420967306</v>
      </c>
      <c r="BS21" s="27">
        <v>16.48203188327479</v>
      </c>
      <c r="BT21" s="95">
        <v>1.11</v>
      </c>
      <c r="BU21" s="102">
        <v>0</v>
      </c>
      <c r="BV21" s="102">
        <v>11.39240506329114</v>
      </c>
      <c r="BW21" s="27">
        <v>1.6</v>
      </c>
      <c r="BX21" s="27">
        <v>0.1</v>
      </c>
      <c r="BY21" s="27">
        <v>20.5</v>
      </c>
      <c r="BZ21" s="27">
        <v>10.9</v>
      </c>
      <c r="CA21" s="39">
        <v>454.4163589889236</v>
      </c>
      <c r="CB21" s="39">
        <v>2094.5754047145697</v>
      </c>
      <c r="CC21" s="103" t="s">
        <v>67</v>
      </c>
      <c r="CD21" s="95">
        <v>14</v>
      </c>
      <c r="CE21" s="42">
        <v>8702</v>
      </c>
      <c r="CF21" s="104">
        <v>61.17398945518453</v>
      </c>
      <c r="CG21" s="42">
        <v>1493</v>
      </c>
      <c r="CH21" s="46">
        <v>10.495606326889279</v>
      </c>
      <c r="CI21" s="44">
        <v>12395</v>
      </c>
      <c r="CJ21" s="46">
        <v>87.13532513181019</v>
      </c>
      <c r="CK21" s="27">
        <v>86.04242867593268</v>
      </c>
      <c r="CL21" s="27">
        <v>2.9773226042428678</v>
      </c>
      <c r="CM21" s="27">
        <v>5.179224579370885</v>
      </c>
      <c r="CN21" s="46">
        <v>11.258229700073153</v>
      </c>
      <c r="CO21" s="46">
        <v>5.782975958414555</v>
      </c>
      <c r="CP21" s="27">
        <v>62.91818948552151</v>
      </c>
      <c r="CQ21" s="27">
        <v>52.578923966207206</v>
      </c>
      <c r="CR21" s="91">
        <v>88.40688324699097</v>
      </c>
      <c r="CS21" s="91">
        <v>10.287303058387396</v>
      </c>
      <c r="CT21" s="46">
        <v>58.406906023150874</v>
      </c>
      <c r="CU21" s="46">
        <v>8.357857563272514</v>
      </c>
      <c r="CV21" s="46">
        <v>7.990411506192569</v>
      </c>
      <c r="CW21" s="46">
        <v>0</v>
      </c>
      <c r="CX21" s="46">
        <v>7.990411506192569</v>
      </c>
      <c r="CY21" s="52">
        <v>557.8391074574281</v>
      </c>
      <c r="CZ21" s="52">
        <v>352.101506740682</v>
      </c>
      <c r="DA21" s="52">
        <v>458.9464054280705</v>
      </c>
      <c r="DB21" s="52">
        <v>572.4327694315014</v>
      </c>
      <c r="DC21" s="52">
        <v>434.30328603127214</v>
      </c>
      <c r="DD21" s="52">
        <v>503.3942232632298</v>
      </c>
      <c r="DE21" s="54">
        <v>151</v>
      </c>
      <c r="DF21" s="54">
        <v>143</v>
      </c>
      <c r="DG21" s="54">
        <v>147</v>
      </c>
      <c r="DH21" s="54">
        <v>144</v>
      </c>
      <c r="DI21" s="54">
        <v>113</v>
      </c>
      <c r="DJ21" s="54">
        <v>129</v>
      </c>
      <c r="DK21" s="54">
        <v>116</v>
      </c>
      <c r="DL21" s="54">
        <v>117</v>
      </c>
      <c r="DM21" s="54">
        <v>117</v>
      </c>
      <c r="DN21" s="54">
        <v>113</v>
      </c>
      <c r="DO21" s="54">
        <v>97</v>
      </c>
      <c r="DP21" s="54">
        <v>105</v>
      </c>
      <c r="DQ21" s="54">
        <v>130</v>
      </c>
      <c r="DR21" s="54">
        <v>18</v>
      </c>
      <c r="DS21" s="54">
        <v>74</v>
      </c>
      <c r="DT21" s="54">
        <v>132</v>
      </c>
      <c r="DU21" s="54">
        <v>16</v>
      </c>
      <c r="DV21" s="54">
        <v>76</v>
      </c>
      <c r="DW21" s="46">
        <v>517.5</v>
      </c>
      <c r="DX21" s="46">
        <v>1.3</v>
      </c>
      <c r="DY21" s="46">
        <v>5.8</v>
      </c>
      <c r="DZ21" s="46">
        <v>78.2</v>
      </c>
      <c r="EA21" s="46">
        <v>745.6</v>
      </c>
      <c r="EB21" s="46">
        <v>1.4</v>
      </c>
      <c r="EC21" s="46">
        <v>9.8</v>
      </c>
      <c r="ED21" s="46">
        <v>110.4</v>
      </c>
      <c r="EE21" s="46">
        <v>280.2</v>
      </c>
      <c r="EF21" s="46">
        <v>1</v>
      </c>
      <c r="EG21" s="46">
        <v>1.7</v>
      </c>
      <c r="EH21" s="46">
        <v>44.8</v>
      </c>
      <c r="EI21" s="55">
        <v>76.92</v>
      </c>
      <c r="EJ21" s="55">
        <v>58.2</v>
      </c>
      <c r="EK21" s="55">
        <v>74.24</v>
      </c>
      <c r="EL21" s="55">
        <v>55.35</v>
      </c>
      <c r="EM21" s="55">
        <v>79.71</v>
      </c>
      <c r="EN21" s="55">
        <v>61.17</v>
      </c>
      <c r="EO21" s="55">
        <v>58.35</v>
      </c>
      <c r="EP21" s="55">
        <v>59.21</v>
      </c>
      <c r="EQ21" s="55">
        <v>66.65</v>
      </c>
      <c r="ER21" s="55">
        <v>55.22</v>
      </c>
      <c r="ES21" s="55">
        <v>56.46</v>
      </c>
      <c r="ET21" s="55">
        <v>63.9</v>
      </c>
      <c r="EU21" s="55">
        <v>61.6</v>
      </c>
      <c r="EV21" s="55">
        <v>62.08</v>
      </c>
      <c r="EW21" s="55">
        <v>69.52</v>
      </c>
      <c r="EX21" s="53">
        <v>9.279475982532752</v>
      </c>
      <c r="EY21" s="53">
        <v>10.266940451745379</v>
      </c>
      <c r="EZ21" s="53">
        <v>8.158508158508159</v>
      </c>
      <c r="FA21" s="56">
        <v>12.263099219620958</v>
      </c>
      <c r="FB21" s="56">
        <v>7.682458386683739</v>
      </c>
      <c r="FC21" s="56">
        <v>6.493506493506494</v>
      </c>
      <c r="FD21" s="56">
        <v>14.736842105263158</v>
      </c>
      <c r="FE21" s="56">
        <v>9.433962264150942</v>
      </c>
      <c r="FF21" s="56">
        <v>0</v>
      </c>
      <c r="FG21" s="56">
        <v>11.848341232227487</v>
      </c>
      <c r="FH21" s="56">
        <v>8.403361344537815</v>
      </c>
      <c r="FI21" s="56">
        <v>0</v>
      </c>
      <c r="FJ21" s="53">
        <v>8.73362445414847</v>
      </c>
      <c r="FK21" s="53">
        <v>7.186858316221766</v>
      </c>
      <c r="FL21" s="53">
        <v>10.48951048951049</v>
      </c>
      <c r="FM21" s="46">
        <v>8.918617614269788</v>
      </c>
      <c r="FN21" s="46">
        <v>10.243277848911651</v>
      </c>
      <c r="FO21" s="46">
        <v>0</v>
      </c>
      <c r="FP21" s="46">
        <v>4.2105263157894735</v>
      </c>
      <c r="FQ21" s="46">
        <v>11.79245283018868</v>
      </c>
      <c r="FR21" s="46">
        <v>0</v>
      </c>
      <c r="FS21" s="46">
        <v>14.218009478672984</v>
      </c>
      <c r="FT21" s="46">
        <v>8.403361344537815</v>
      </c>
      <c r="FU21" s="46">
        <v>0</v>
      </c>
      <c r="FV21" s="116">
        <v>470</v>
      </c>
      <c r="FW21" s="116">
        <v>602</v>
      </c>
      <c r="FX21" s="106">
        <f t="shared" si="0"/>
        <v>78.07308970099668</v>
      </c>
      <c r="FY21" s="118">
        <v>0.7021985663290009</v>
      </c>
      <c r="FZ21" s="93">
        <v>1</v>
      </c>
    </row>
    <row r="22" spans="1:182" ht="11.25">
      <c r="A22" s="92" t="s">
        <v>153</v>
      </c>
      <c r="B22" s="60">
        <v>7307</v>
      </c>
      <c r="C22" s="60">
        <v>20</v>
      </c>
      <c r="D22" s="29" t="s">
        <v>40</v>
      </c>
      <c r="E22" s="29" t="s">
        <v>34</v>
      </c>
      <c r="F22" s="108">
        <v>548.8</v>
      </c>
      <c r="G22" s="93">
        <v>18473</v>
      </c>
      <c r="H22" s="46">
        <f t="shared" si="1"/>
        <v>33.66071428571429</v>
      </c>
      <c r="I22" s="94">
        <f t="shared" si="2"/>
        <v>0.10912126282712381</v>
      </c>
      <c r="J22" s="55">
        <f t="shared" si="3"/>
        <v>1.8478820828560996</v>
      </c>
      <c r="K22" s="93">
        <v>9485</v>
      </c>
      <c r="L22" s="46">
        <f t="shared" si="4"/>
        <v>51.34520651762031</v>
      </c>
      <c r="M22" s="93">
        <v>8988</v>
      </c>
      <c r="N22" s="46">
        <f t="shared" si="5"/>
        <v>48.65479348237969</v>
      </c>
      <c r="O22" s="46">
        <f t="shared" si="6"/>
        <v>105.52959501557632</v>
      </c>
      <c r="P22" s="93">
        <v>4041</v>
      </c>
      <c r="Q22" s="46">
        <f t="shared" si="7"/>
        <v>21.87516916580956</v>
      </c>
      <c r="R22" s="93">
        <v>12793</v>
      </c>
      <c r="S22" s="46">
        <f t="shared" si="8"/>
        <v>69.2524224543929</v>
      </c>
      <c r="T22" s="93">
        <v>1639</v>
      </c>
      <c r="U22" s="46">
        <f t="shared" si="9"/>
        <v>8.872408379797543</v>
      </c>
      <c r="V22" s="46">
        <f t="shared" si="10"/>
        <v>44.39928085671852</v>
      </c>
      <c r="W22" s="46">
        <f t="shared" si="11"/>
        <v>40.55926750804256</v>
      </c>
      <c r="X22" s="93">
        <v>18889</v>
      </c>
      <c r="Y22" s="94">
        <f t="shared" si="12"/>
        <v>0.10183245587817326</v>
      </c>
      <c r="Z22" s="55">
        <f t="shared" si="13"/>
        <v>1.7436938912095266</v>
      </c>
      <c r="AA22" s="46">
        <v>66.5</v>
      </c>
      <c r="AB22" s="46">
        <v>0.7</v>
      </c>
      <c r="AC22" s="95">
        <v>121.82</v>
      </c>
      <c r="AD22" s="95">
        <v>66.35</v>
      </c>
      <c r="AE22" s="95">
        <v>5.56</v>
      </c>
      <c r="AF22" s="95">
        <v>40</v>
      </c>
      <c r="AG22" s="94">
        <v>0.672</v>
      </c>
      <c r="AH22" s="94">
        <v>0.775</v>
      </c>
      <c r="AI22" s="96">
        <v>0.6208789878987899</v>
      </c>
      <c r="AJ22" s="96">
        <v>0.49467582828830087</v>
      </c>
      <c r="AK22" s="96">
        <v>0.9299630624580255</v>
      </c>
      <c r="AL22" s="96">
        <v>0.6206292481255693</v>
      </c>
      <c r="AM22" s="96">
        <v>0.6665367816926713</v>
      </c>
      <c r="AN22" s="54">
        <v>279</v>
      </c>
      <c r="AO22" s="54">
        <v>16</v>
      </c>
      <c r="AP22" s="94">
        <v>0.4063188</v>
      </c>
      <c r="AQ22" s="97">
        <v>313126.954593231</v>
      </c>
      <c r="AR22" s="97">
        <v>328846.41139373556</v>
      </c>
      <c r="AS22" s="93">
        <v>91056.788</v>
      </c>
      <c r="AT22" s="55">
        <v>0.44649</v>
      </c>
      <c r="AU22" s="98">
        <v>2.6595162525993215</v>
      </c>
      <c r="AV22" s="98">
        <v>11.196235088103316</v>
      </c>
      <c r="AW22" s="98">
        <v>13.855751340702637</v>
      </c>
      <c r="AX22" s="65">
        <v>86.14424865929736</v>
      </c>
      <c r="AY22" s="99">
        <v>22.3</v>
      </c>
      <c r="AZ22" s="98">
        <v>51.09814687714482</v>
      </c>
      <c r="BA22" s="22">
        <f t="shared" si="14"/>
        <v>99.32840832773674</v>
      </c>
      <c r="BB22" s="22">
        <v>0.6715916722632639</v>
      </c>
      <c r="BC22" s="31">
        <v>0.20147750167897918</v>
      </c>
      <c r="BD22" s="100">
        <v>61.88</v>
      </c>
      <c r="BE22" s="100">
        <v>14.43</v>
      </c>
      <c r="BF22" s="100">
        <v>23.69</v>
      </c>
      <c r="BG22" s="46">
        <v>24.7</v>
      </c>
      <c r="BH22" s="101">
        <v>30.9</v>
      </c>
      <c r="BI22" s="23">
        <v>87.96156485929993</v>
      </c>
      <c r="BJ22" s="24">
        <v>84.5</v>
      </c>
      <c r="BK22" s="22">
        <v>7.483080110497237</v>
      </c>
      <c r="BL22" s="25">
        <v>6.37</v>
      </c>
      <c r="BM22" s="25">
        <v>67.69801980198021</v>
      </c>
      <c r="BN22" s="27">
        <v>31.196132015976456</v>
      </c>
      <c r="BO22" s="27">
        <v>6.537733865881858</v>
      </c>
      <c r="BP22" s="27">
        <v>1.2402774858103847</v>
      </c>
      <c r="BQ22" s="27">
        <v>90.22493167963002</v>
      </c>
      <c r="BR22" s="27">
        <v>35.33739751944503</v>
      </c>
      <c r="BS22" s="27">
        <v>4.961109943241539</v>
      </c>
      <c r="BT22" s="95">
        <v>2.44</v>
      </c>
      <c r="BU22" s="102">
        <v>0</v>
      </c>
      <c r="BV22" s="102">
        <v>16.89189189189189</v>
      </c>
      <c r="BW22" s="27">
        <v>8.7</v>
      </c>
      <c r="BX22" s="27">
        <v>0.9</v>
      </c>
      <c r="BY22" s="27">
        <v>26.8</v>
      </c>
      <c r="BZ22" s="27">
        <v>11.7</v>
      </c>
      <c r="CA22" s="39">
        <v>586.4465682015639</v>
      </c>
      <c r="CB22" s="39">
        <v>1623.5881841876628</v>
      </c>
      <c r="CC22" s="103" t="s">
        <v>67</v>
      </c>
      <c r="CD22" s="95">
        <v>20</v>
      </c>
      <c r="CE22" s="42">
        <v>10863</v>
      </c>
      <c r="CF22" s="104">
        <v>58.804742055973584</v>
      </c>
      <c r="CG22" s="42">
        <v>1592</v>
      </c>
      <c r="CH22" s="46">
        <v>8.617983002219455</v>
      </c>
      <c r="CI22" s="44">
        <v>16053</v>
      </c>
      <c r="CJ22" s="46">
        <v>86.89979970768148</v>
      </c>
      <c r="CK22" s="27">
        <v>91.95578417423663</v>
      </c>
      <c r="CL22" s="27">
        <v>0.875560906205538</v>
      </c>
      <c r="CM22" s="27">
        <v>3.961913100580059</v>
      </c>
      <c r="CN22" s="46">
        <v>9.904782751450147</v>
      </c>
      <c r="CO22" s="46">
        <v>4.530386740331492</v>
      </c>
      <c r="CP22" s="27">
        <v>64.80577372107832</v>
      </c>
      <c r="CQ22" s="27">
        <v>49.58879074017667</v>
      </c>
      <c r="CR22" s="91">
        <v>92.03955405573673</v>
      </c>
      <c r="CS22" s="91">
        <v>64.90897677338356</v>
      </c>
      <c r="CT22" s="46">
        <v>54.93329423838147</v>
      </c>
      <c r="CU22" s="46">
        <v>7.579533792699018</v>
      </c>
      <c r="CV22" s="46">
        <v>5.66700668706789</v>
      </c>
      <c r="CW22" s="46">
        <v>5.66700668706789</v>
      </c>
      <c r="CX22" s="46">
        <v>11.33401337413578</v>
      </c>
      <c r="CY22" s="52">
        <v>601.6330038676407</v>
      </c>
      <c r="CZ22" s="52">
        <v>447.6223694919196</v>
      </c>
      <c r="DA22" s="52">
        <v>527.6676531352952</v>
      </c>
      <c r="DB22" s="52">
        <v>581.8909765042825</v>
      </c>
      <c r="DC22" s="52">
        <v>481.8155879886087</v>
      </c>
      <c r="DD22" s="52">
        <v>531.8722610188412</v>
      </c>
      <c r="DE22" s="54">
        <v>166</v>
      </c>
      <c r="DF22" s="54">
        <v>153</v>
      </c>
      <c r="DG22" s="54">
        <v>160</v>
      </c>
      <c r="DH22" s="54">
        <v>173</v>
      </c>
      <c r="DI22" s="54">
        <v>141</v>
      </c>
      <c r="DJ22" s="54">
        <v>157</v>
      </c>
      <c r="DK22" s="54">
        <v>116</v>
      </c>
      <c r="DL22" s="54">
        <v>112</v>
      </c>
      <c r="DM22" s="54">
        <v>114</v>
      </c>
      <c r="DN22" s="54">
        <v>120</v>
      </c>
      <c r="DO22" s="54">
        <v>106</v>
      </c>
      <c r="DP22" s="54">
        <v>113</v>
      </c>
      <c r="DQ22" s="54">
        <v>92</v>
      </c>
      <c r="DR22" s="54">
        <v>10</v>
      </c>
      <c r="DS22" s="54">
        <v>51</v>
      </c>
      <c r="DT22" s="54">
        <v>95</v>
      </c>
      <c r="DU22" s="54">
        <v>9</v>
      </c>
      <c r="DV22" s="54">
        <v>54</v>
      </c>
      <c r="DW22" s="46">
        <v>671.6</v>
      </c>
      <c r="DX22" s="46">
        <v>1.6</v>
      </c>
      <c r="DY22" s="46">
        <v>4.7</v>
      </c>
      <c r="DZ22" s="46">
        <v>75.1</v>
      </c>
      <c r="EA22" s="46">
        <v>861.35</v>
      </c>
      <c r="EB22" s="46">
        <v>1.6</v>
      </c>
      <c r="EC22" s="46">
        <v>7.7</v>
      </c>
      <c r="ED22" s="46">
        <v>93.6</v>
      </c>
      <c r="EE22" s="46">
        <v>474.2</v>
      </c>
      <c r="EF22" s="46">
        <v>1.7</v>
      </c>
      <c r="EG22" s="46">
        <v>1.5</v>
      </c>
      <c r="EH22" s="46">
        <v>55.9</v>
      </c>
      <c r="EI22" s="55">
        <v>77.87</v>
      </c>
      <c r="EJ22" s="55">
        <v>59.13</v>
      </c>
      <c r="EK22" s="55">
        <v>76.19</v>
      </c>
      <c r="EL22" s="55">
        <v>57.5</v>
      </c>
      <c r="EM22" s="55">
        <v>79.61</v>
      </c>
      <c r="EN22" s="55">
        <v>60.82</v>
      </c>
      <c r="EO22" s="55">
        <v>56.76</v>
      </c>
      <c r="EP22" s="55">
        <v>60.1</v>
      </c>
      <c r="EQ22" s="55">
        <v>64.75</v>
      </c>
      <c r="ER22" s="55">
        <v>54.57</v>
      </c>
      <c r="ES22" s="55">
        <v>59.33</v>
      </c>
      <c r="ET22" s="55">
        <v>60.55</v>
      </c>
      <c r="EU22" s="55">
        <v>59.03</v>
      </c>
      <c r="EV22" s="55">
        <v>60.91</v>
      </c>
      <c r="EW22" s="55">
        <v>69.12</v>
      </c>
      <c r="EX22" s="53">
        <v>9.316770186335404</v>
      </c>
      <c r="EY22" s="53">
        <v>10.638297872340425</v>
      </c>
      <c r="EZ22" s="53">
        <v>7.992895204262878</v>
      </c>
      <c r="FA22" s="56">
        <v>12.556053811659192</v>
      </c>
      <c r="FB22" s="56">
        <v>8.247422680412372</v>
      </c>
      <c r="FC22" s="56">
        <v>5.9171597633136095</v>
      </c>
      <c r="FD22" s="56">
        <v>14.184397163120567</v>
      </c>
      <c r="FE22" s="56">
        <v>8.368200836820083</v>
      </c>
      <c r="FF22" s="56">
        <v>11.627906976744185</v>
      </c>
      <c r="FG22" s="56">
        <v>10.88929219600726</v>
      </c>
      <c r="FH22" s="56">
        <v>8.130081300813009</v>
      </c>
      <c r="FI22" s="56">
        <v>0</v>
      </c>
      <c r="FJ22" s="53">
        <v>9.316770186335404</v>
      </c>
      <c r="FK22" s="53">
        <v>9.75177304964539</v>
      </c>
      <c r="FL22" s="53">
        <v>8.880994671403197</v>
      </c>
      <c r="FM22" s="46">
        <v>14.349775784753364</v>
      </c>
      <c r="FN22" s="46">
        <v>5.154639175257732</v>
      </c>
      <c r="FO22" s="46">
        <v>0</v>
      </c>
      <c r="FP22" s="46">
        <v>14.184397163120567</v>
      </c>
      <c r="FQ22" s="46">
        <v>6.2761506276150625</v>
      </c>
      <c r="FR22" s="46">
        <v>0</v>
      </c>
      <c r="FS22" s="46">
        <v>14.519056261343012</v>
      </c>
      <c r="FT22" s="46">
        <v>4.065040650406504</v>
      </c>
      <c r="FU22" s="46">
        <v>0</v>
      </c>
      <c r="FV22" s="116">
        <v>791</v>
      </c>
      <c r="FW22" s="116">
        <v>945</v>
      </c>
      <c r="FX22" s="106">
        <f t="shared" si="0"/>
        <v>83.7037037037037</v>
      </c>
      <c r="FY22" s="118">
        <v>0.6851166749709348</v>
      </c>
      <c r="FZ22" s="93">
        <v>1</v>
      </c>
    </row>
    <row r="23" spans="1:182" ht="11.25">
      <c r="A23" s="92" t="s">
        <v>154</v>
      </c>
      <c r="B23" s="60">
        <v>7308</v>
      </c>
      <c r="C23" s="60">
        <v>21</v>
      </c>
      <c r="D23" s="29" t="s">
        <v>41</v>
      </c>
      <c r="E23" s="29" t="s">
        <v>34</v>
      </c>
      <c r="F23" s="108">
        <v>618.4</v>
      </c>
      <c r="G23" s="93">
        <v>27543</v>
      </c>
      <c r="H23" s="46">
        <f t="shared" si="1"/>
        <v>44.53913324708927</v>
      </c>
      <c r="I23" s="94">
        <f t="shared" si="2"/>
        <v>0.16269836745777466</v>
      </c>
      <c r="J23" s="55">
        <f t="shared" si="3"/>
        <v>2.7551678778815325</v>
      </c>
      <c r="K23" s="93">
        <v>14170</v>
      </c>
      <c r="L23" s="46">
        <f t="shared" si="4"/>
        <v>51.44682859528737</v>
      </c>
      <c r="M23" s="93">
        <v>13373</v>
      </c>
      <c r="N23" s="46">
        <f t="shared" si="5"/>
        <v>48.55317140471263</v>
      </c>
      <c r="O23" s="46">
        <f t="shared" si="6"/>
        <v>105.95976968518657</v>
      </c>
      <c r="P23" s="93">
        <v>6370</v>
      </c>
      <c r="Q23" s="46">
        <f t="shared" si="7"/>
        <v>23.12747340522093</v>
      </c>
      <c r="R23" s="93">
        <v>18886</v>
      </c>
      <c r="S23" s="46">
        <f t="shared" si="8"/>
        <v>68.56914642558908</v>
      </c>
      <c r="T23" s="93">
        <v>2287</v>
      </c>
      <c r="U23" s="46">
        <f t="shared" si="9"/>
        <v>8.303380169189994</v>
      </c>
      <c r="V23" s="46">
        <f t="shared" si="10"/>
        <v>45.83818701683787</v>
      </c>
      <c r="W23" s="46">
        <f t="shared" si="11"/>
        <v>35.90266875981162</v>
      </c>
      <c r="X23" s="93">
        <v>28912</v>
      </c>
      <c r="Y23" s="94">
        <f t="shared" si="12"/>
        <v>0.1558674341865501</v>
      </c>
      <c r="Z23" s="55">
        <f t="shared" si="13"/>
        <v>2.6689437123537423</v>
      </c>
      <c r="AA23" s="46">
        <v>67</v>
      </c>
      <c r="AB23" s="46">
        <v>0.2</v>
      </c>
      <c r="AC23" s="95">
        <v>85.7</v>
      </c>
      <c r="AD23" s="95">
        <v>55.8</v>
      </c>
      <c r="AE23" s="95">
        <v>5.34</v>
      </c>
      <c r="AF23" s="95">
        <v>48</v>
      </c>
      <c r="AG23" s="94">
        <v>0.648</v>
      </c>
      <c r="AH23" s="94">
        <v>0.794</v>
      </c>
      <c r="AI23" s="96">
        <v>0.6729114861151522</v>
      </c>
      <c r="AJ23" s="96">
        <v>0.5149493912778186</v>
      </c>
      <c r="AK23" s="96">
        <v>0.9067505570314509</v>
      </c>
      <c r="AL23" s="96">
        <v>0.7056955842125829</v>
      </c>
      <c r="AM23" s="96">
        <v>0.7000767546592512</v>
      </c>
      <c r="AN23" s="54">
        <v>214</v>
      </c>
      <c r="AO23" s="54">
        <v>8</v>
      </c>
      <c r="AP23" s="94">
        <v>0.4041744</v>
      </c>
      <c r="AQ23" s="97">
        <v>392631.4632180539</v>
      </c>
      <c r="AR23" s="97">
        <v>401089.51172332943</v>
      </c>
      <c r="AS23" s="93">
        <v>103920.27</v>
      </c>
      <c r="AT23" s="55">
        <v>0.44613</v>
      </c>
      <c r="AU23" s="98">
        <v>2.604909541325726</v>
      </c>
      <c r="AV23" s="98">
        <v>6.662412731776893</v>
      </c>
      <c r="AW23" s="98">
        <v>9.26732227310262</v>
      </c>
      <c r="AX23" s="65">
        <v>90.73267772689738</v>
      </c>
      <c r="AY23" s="99">
        <v>20.6</v>
      </c>
      <c r="AZ23" s="98">
        <v>56.866471734892784</v>
      </c>
      <c r="BA23" s="22">
        <f t="shared" si="14"/>
        <v>94.86674093752679</v>
      </c>
      <c r="BB23" s="22">
        <v>5.133259062473219</v>
      </c>
      <c r="BC23" s="31">
        <v>5.133259062473219</v>
      </c>
      <c r="BD23" s="100">
        <v>55.4</v>
      </c>
      <c r="BE23" s="100">
        <v>15.01</v>
      </c>
      <c r="BF23" s="100">
        <v>29.59</v>
      </c>
      <c r="BG23" s="46">
        <v>20</v>
      </c>
      <c r="BH23" s="101">
        <v>34.2</v>
      </c>
      <c r="BI23" s="23">
        <v>89.76120857699806</v>
      </c>
      <c r="BJ23" s="24">
        <v>87</v>
      </c>
      <c r="BK23" s="22">
        <v>8.119808228560247</v>
      </c>
      <c r="BL23" s="25">
        <v>7.39</v>
      </c>
      <c r="BM23" s="25">
        <v>72.73785277858597</v>
      </c>
      <c r="BN23" s="27">
        <v>35.90269636576788</v>
      </c>
      <c r="BO23" s="27">
        <v>1.3335287221570926</v>
      </c>
      <c r="BP23" s="27">
        <v>0.8939038686987104</v>
      </c>
      <c r="BQ23" s="27">
        <v>87.99824150058616</v>
      </c>
      <c r="BR23" s="27">
        <v>52.476553341148886</v>
      </c>
      <c r="BS23" s="27">
        <v>16.09026963657679</v>
      </c>
      <c r="BT23" s="95">
        <v>1.24</v>
      </c>
      <c r="BU23" s="102">
        <v>1.2987012987012987</v>
      </c>
      <c r="BV23" s="102">
        <v>17.532467532467532</v>
      </c>
      <c r="BW23" s="27">
        <v>1.3</v>
      </c>
      <c r="BX23" s="27">
        <v>0.2</v>
      </c>
      <c r="BY23" s="27">
        <v>24.1</v>
      </c>
      <c r="BZ23" s="27">
        <v>11</v>
      </c>
      <c r="CA23" s="39">
        <v>328.57507940564415</v>
      </c>
      <c r="CB23" s="39">
        <v>1274.1411412507757</v>
      </c>
      <c r="CC23" s="103" t="s">
        <v>67</v>
      </c>
      <c r="CD23" s="95">
        <v>16</v>
      </c>
      <c r="CE23" s="42">
        <v>16515</v>
      </c>
      <c r="CF23" s="104">
        <v>59.96078858512145</v>
      </c>
      <c r="CG23" s="42">
        <v>2544</v>
      </c>
      <c r="CH23" s="46">
        <v>9.236466615837054</v>
      </c>
      <c r="CI23" s="44">
        <v>12191</v>
      </c>
      <c r="CJ23" s="46">
        <v>44.261699887448714</v>
      </c>
      <c r="CK23" s="27">
        <v>89.93849846246155</v>
      </c>
      <c r="CL23" s="27">
        <v>2.4900622515562887</v>
      </c>
      <c r="CM23" s="27">
        <v>4.698867471686792</v>
      </c>
      <c r="CN23" s="46">
        <v>9.930248256206404</v>
      </c>
      <c r="CO23" s="46">
        <v>8.761329305135952</v>
      </c>
      <c r="CP23" s="27">
        <v>68.26557884371923</v>
      </c>
      <c r="CQ23" s="27">
        <v>54.94097070397901</v>
      </c>
      <c r="CR23" s="91">
        <v>93.8440342461317</v>
      </c>
      <c r="CS23" s="91">
        <v>72.30700179533214</v>
      </c>
      <c r="CT23" s="46">
        <v>49.8513287493031</v>
      </c>
      <c r="CU23" s="46">
        <v>13.501207953911912</v>
      </c>
      <c r="CV23" s="46">
        <v>0</v>
      </c>
      <c r="CW23" s="46">
        <v>11.720581340834505</v>
      </c>
      <c r="CX23" s="46">
        <v>11.720581340834505</v>
      </c>
      <c r="CY23" s="52">
        <v>652.699435938759</v>
      </c>
      <c r="CZ23" s="52">
        <v>424.65536365076855</v>
      </c>
      <c r="DA23" s="52">
        <v>543.1431507631407</v>
      </c>
      <c r="DB23" s="52">
        <v>658.3532357635565</v>
      </c>
      <c r="DC23" s="52">
        <v>470.7743787981917</v>
      </c>
      <c r="DD23" s="52">
        <v>564.5993806269819</v>
      </c>
      <c r="DE23" s="54">
        <v>184</v>
      </c>
      <c r="DF23" s="54">
        <v>163</v>
      </c>
      <c r="DG23" s="54">
        <v>173</v>
      </c>
      <c r="DH23" s="54">
        <v>182</v>
      </c>
      <c r="DI23" s="54">
        <v>145</v>
      </c>
      <c r="DJ23" s="54">
        <v>164</v>
      </c>
      <c r="DK23" s="54">
        <v>151</v>
      </c>
      <c r="DL23" s="54">
        <v>118</v>
      </c>
      <c r="DM23" s="54">
        <v>135</v>
      </c>
      <c r="DN23" s="54">
        <v>149</v>
      </c>
      <c r="DO23" s="54">
        <v>107</v>
      </c>
      <c r="DP23" s="54">
        <v>129</v>
      </c>
      <c r="DQ23" s="54">
        <v>114</v>
      </c>
      <c r="DR23" s="54">
        <v>23</v>
      </c>
      <c r="DS23" s="54">
        <v>69</v>
      </c>
      <c r="DT23" s="54">
        <v>115</v>
      </c>
      <c r="DU23" s="54">
        <v>22</v>
      </c>
      <c r="DV23" s="54">
        <v>70</v>
      </c>
      <c r="DW23" s="46">
        <v>1065.1</v>
      </c>
      <c r="DX23" s="46">
        <v>2.6</v>
      </c>
      <c r="DY23" s="46">
        <v>4.9</v>
      </c>
      <c r="DZ23" s="46">
        <v>80.9</v>
      </c>
      <c r="EA23" s="46">
        <v>1435.8</v>
      </c>
      <c r="EB23" s="46">
        <v>2.7</v>
      </c>
      <c r="EC23" s="46">
        <v>8.1</v>
      </c>
      <c r="ED23" s="46">
        <v>106.3</v>
      </c>
      <c r="EE23" s="46">
        <v>679.5</v>
      </c>
      <c r="EF23" s="46">
        <v>2.4</v>
      </c>
      <c r="EG23" s="46">
        <v>1.6</v>
      </c>
      <c r="EH23" s="46">
        <v>54.5</v>
      </c>
      <c r="EI23" s="55">
        <v>77.33</v>
      </c>
      <c r="EJ23" s="55">
        <v>58.62</v>
      </c>
      <c r="EK23" s="55">
        <v>74.58</v>
      </c>
      <c r="EL23" s="55">
        <v>56.04</v>
      </c>
      <c r="EM23" s="55">
        <v>80.19</v>
      </c>
      <c r="EN23" s="55">
        <v>61.31</v>
      </c>
      <c r="EO23" s="55">
        <v>56.13</v>
      </c>
      <c r="EP23" s="55">
        <v>58.07</v>
      </c>
      <c r="EQ23" s="55">
        <v>64.12</v>
      </c>
      <c r="ER23" s="55">
        <v>54.33</v>
      </c>
      <c r="ES23" s="55">
        <v>56.56</v>
      </c>
      <c r="ET23" s="55">
        <v>58.78</v>
      </c>
      <c r="EU23" s="55">
        <v>58</v>
      </c>
      <c r="EV23" s="55">
        <v>59.65</v>
      </c>
      <c r="EW23" s="55">
        <v>69.68</v>
      </c>
      <c r="EX23" s="53">
        <v>9.332579185520363</v>
      </c>
      <c r="EY23" s="53">
        <v>10.399562123700054</v>
      </c>
      <c r="EZ23" s="53">
        <v>8.191925102399065</v>
      </c>
      <c r="FA23" s="56">
        <v>12.14798453892877</v>
      </c>
      <c r="FB23" s="56">
        <v>8.053691275167786</v>
      </c>
      <c r="FC23" s="56">
        <v>4.310344827586206</v>
      </c>
      <c r="FD23" s="56">
        <v>13.612565445026178</v>
      </c>
      <c r="FE23" s="56">
        <v>9.333333333333334</v>
      </c>
      <c r="FF23" s="56">
        <v>8.333333333333334</v>
      </c>
      <c r="FG23" s="56">
        <v>10.514018691588785</v>
      </c>
      <c r="FH23" s="56">
        <v>6.756756756756757</v>
      </c>
      <c r="FI23" s="56">
        <v>8.928571428571429</v>
      </c>
      <c r="FJ23" s="53">
        <v>7.918552036199094</v>
      </c>
      <c r="FK23" s="53">
        <v>9.30487137383689</v>
      </c>
      <c r="FL23" s="53">
        <v>6.436512580456407</v>
      </c>
      <c r="FM23" s="46">
        <v>7.1783545002760905</v>
      </c>
      <c r="FN23" s="46">
        <v>9.395973154362416</v>
      </c>
      <c r="FO23" s="46">
        <v>4.310344827586206</v>
      </c>
      <c r="FP23" s="46">
        <v>9.424083769633508</v>
      </c>
      <c r="FQ23" s="46">
        <v>10.666666666666666</v>
      </c>
      <c r="FR23" s="46">
        <v>0</v>
      </c>
      <c r="FS23" s="46">
        <v>4.672897196261682</v>
      </c>
      <c r="FT23" s="46">
        <v>8.108108108108109</v>
      </c>
      <c r="FU23" s="46">
        <v>8.928571428571429</v>
      </c>
      <c r="FV23" s="116">
        <v>1169</v>
      </c>
      <c r="FW23" s="116">
        <v>1427</v>
      </c>
      <c r="FX23" s="106">
        <f t="shared" si="0"/>
        <v>81.92011212333567</v>
      </c>
      <c r="FY23" s="118">
        <v>0.6539492877330132</v>
      </c>
      <c r="FZ23" s="93">
        <v>2</v>
      </c>
    </row>
    <row r="24" spans="1:182" ht="11.25">
      <c r="A24" s="92" t="s">
        <v>155</v>
      </c>
      <c r="B24" s="60">
        <v>7309</v>
      </c>
      <c r="C24" s="60">
        <v>22</v>
      </c>
      <c r="D24" s="29" t="s">
        <v>42</v>
      </c>
      <c r="E24" s="29" t="s">
        <v>34</v>
      </c>
      <c r="F24" s="108">
        <v>425.7</v>
      </c>
      <c r="G24" s="93">
        <v>4961</v>
      </c>
      <c r="H24" s="46">
        <f t="shared" si="1"/>
        <v>11.65374677002584</v>
      </c>
      <c r="I24" s="94">
        <f t="shared" si="2"/>
        <v>0.029304963183314093</v>
      </c>
      <c r="J24" s="55">
        <f t="shared" si="3"/>
        <v>0.49625632074103343</v>
      </c>
      <c r="K24" s="93">
        <v>2603</v>
      </c>
      <c r="L24" s="46">
        <f t="shared" si="4"/>
        <v>52.46926022979238</v>
      </c>
      <c r="M24" s="93">
        <v>2358</v>
      </c>
      <c r="N24" s="46">
        <f t="shared" si="5"/>
        <v>47.53073977020762</v>
      </c>
      <c r="O24" s="46">
        <f t="shared" si="6"/>
        <v>110.39016115351993</v>
      </c>
      <c r="P24" s="93">
        <v>1072</v>
      </c>
      <c r="Q24" s="46">
        <f t="shared" si="7"/>
        <v>21.608546663979038</v>
      </c>
      <c r="R24" s="93">
        <v>3330</v>
      </c>
      <c r="S24" s="46">
        <f t="shared" si="8"/>
        <v>67.12356379762144</v>
      </c>
      <c r="T24" s="93">
        <v>559</v>
      </c>
      <c r="U24" s="46">
        <f t="shared" si="9"/>
        <v>11.267889538399515</v>
      </c>
      <c r="V24" s="46">
        <f t="shared" si="10"/>
        <v>48.97897897897898</v>
      </c>
      <c r="W24" s="46">
        <f t="shared" si="11"/>
        <v>52.1455223880597</v>
      </c>
      <c r="X24" s="93">
        <v>4884</v>
      </c>
      <c r="Y24" s="94">
        <f t="shared" si="12"/>
        <v>0.02633012412033449</v>
      </c>
      <c r="Z24" s="55">
        <f t="shared" si="13"/>
        <v>0.4508550460409407</v>
      </c>
      <c r="AA24" s="46">
        <v>69.7</v>
      </c>
      <c r="AB24" s="46">
        <v>5.2</v>
      </c>
      <c r="AC24" s="95">
        <v>393.31</v>
      </c>
      <c r="AD24" s="95">
        <v>39.64</v>
      </c>
      <c r="AE24" s="95">
        <v>0</v>
      </c>
      <c r="AF24" s="95">
        <v>0</v>
      </c>
      <c r="AG24" s="94">
        <v>0.678</v>
      </c>
      <c r="AH24" s="94">
        <v>0.783</v>
      </c>
      <c r="AI24" s="96">
        <v>0.6337310522442973</v>
      </c>
      <c r="AJ24" s="96">
        <v>0.5169650490980298</v>
      </c>
      <c r="AK24" s="96">
        <v>0.824493690851735</v>
      </c>
      <c r="AL24" s="96">
        <v>0.597319719208679</v>
      </c>
      <c r="AM24" s="96">
        <v>0.6431273778506852</v>
      </c>
      <c r="AN24" s="54">
        <v>305</v>
      </c>
      <c r="AO24" s="54">
        <v>24</v>
      </c>
      <c r="AP24" s="94">
        <v>0.3391557</v>
      </c>
      <c r="AQ24" s="97">
        <v>318836.33056796424</v>
      </c>
      <c r="AR24" s="97">
        <v>340324.0108487556</v>
      </c>
      <c r="AS24" s="93">
        <v>125516.8</v>
      </c>
      <c r="AT24" s="55">
        <v>0.44646</v>
      </c>
      <c r="AU24" s="98">
        <v>1.7468146321413893</v>
      </c>
      <c r="AV24" s="98">
        <v>9.330045211672832</v>
      </c>
      <c r="AW24" s="98">
        <v>11.076859843814221</v>
      </c>
      <c r="AX24" s="65">
        <v>88.92314015618578</v>
      </c>
      <c r="AY24" s="99">
        <v>24.3</v>
      </c>
      <c r="AZ24" s="98">
        <v>48.81930184804928</v>
      </c>
      <c r="BA24" s="22">
        <f t="shared" si="14"/>
        <v>90.79915878023134</v>
      </c>
      <c r="BB24" s="22">
        <v>9.200841219768664</v>
      </c>
      <c r="BC24" s="31">
        <v>9.200841219768664</v>
      </c>
      <c r="BD24" s="100">
        <v>31.81</v>
      </c>
      <c r="BE24" s="100">
        <v>23.14</v>
      </c>
      <c r="BF24" s="100">
        <v>45.05</v>
      </c>
      <c r="BG24" s="46">
        <v>40.1</v>
      </c>
      <c r="BH24" s="101">
        <v>57.3</v>
      </c>
      <c r="BI24" s="23">
        <v>89.86139630390144</v>
      </c>
      <c r="BJ24" s="24">
        <v>87.7</v>
      </c>
      <c r="BK24" s="22">
        <v>7.056447436561367</v>
      </c>
      <c r="BL24" s="25">
        <v>6.25</v>
      </c>
      <c r="BM24" s="25">
        <v>69.73509933774834</v>
      </c>
      <c r="BN24" s="27">
        <v>42.1825143586471</v>
      </c>
      <c r="BO24" s="27">
        <v>9.317166560306317</v>
      </c>
      <c r="BP24" s="27">
        <v>0</v>
      </c>
      <c r="BQ24" s="27">
        <v>77.98340778557754</v>
      </c>
      <c r="BR24" s="27">
        <v>39.37460114869177</v>
      </c>
      <c r="BS24" s="27">
        <v>8.487555839183152</v>
      </c>
      <c r="BT24" s="95">
        <v>3.62</v>
      </c>
      <c r="BU24" s="102">
        <v>0</v>
      </c>
      <c r="BV24" s="102">
        <v>16</v>
      </c>
      <c r="BW24" s="27">
        <v>2</v>
      </c>
      <c r="BX24" s="27">
        <v>0</v>
      </c>
      <c r="BY24" s="27">
        <v>28</v>
      </c>
      <c r="BZ24" s="27">
        <v>8.5</v>
      </c>
      <c r="CA24" s="39">
        <v>523.3494363929146</v>
      </c>
      <c r="CB24" s="39">
        <v>1348.6312399355877</v>
      </c>
      <c r="CC24" s="103" t="s">
        <v>67</v>
      </c>
      <c r="CD24" s="95">
        <v>16</v>
      </c>
      <c r="CE24" s="42">
        <v>2717</v>
      </c>
      <c r="CF24" s="104">
        <v>54.76718403547672</v>
      </c>
      <c r="CG24" s="42">
        <v>1058</v>
      </c>
      <c r="CH24" s="46">
        <v>21.326345494859908</v>
      </c>
      <c r="CI24" s="44">
        <v>4931</v>
      </c>
      <c r="CJ24" s="46">
        <v>99.39528320903044</v>
      </c>
      <c r="CK24" s="27">
        <v>91.69749280723386</v>
      </c>
      <c r="CL24" s="27">
        <v>1.6646115906288532</v>
      </c>
      <c r="CM24" s="27">
        <v>5.6720098643649814</v>
      </c>
      <c r="CN24" s="46">
        <v>14.960953555281545</v>
      </c>
      <c r="CO24" s="46">
        <v>16.899441340782122</v>
      </c>
      <c r="CP24" s="27">
        <v>47.776879547291834</v>
      </c>
      <c r="CQ24" s="27">
        <v>38.89585947302384</v>
      </c>
      <c r="CR24" s="91">
        <v>100.30094203167496</v>
      </c>
      <c r="CS24" s="91">
        <v>27.695167286245354</v>
      </c>
      <c r="CT24" s="46">
        <v>45.09466437177281</v>
      </c>
      <c r="CU24" s="46">
        <v>14.400458978772232</v>
      </c>
      <c r="CV24" s="46">
        <v>59.80861244019139</v>
      </c>
      <c r="CW24" s="46">
        <v>39.87240829346093</v>
      </c>
      <c r="CX24" s="46">
        <v>99.68102073365232</v>
      </c>
      <c r="CY24" s="52">
        <v>564.6078059871163</v>
      </c>
      <c r="CZ24" s="52">
        <v>415.25423728813564</v>
      </c>
      <c r="DA24" s="52">
        <v>494.09881976395275</v>
      </c>
      <c r="DB24" s="52">
        <v>506.19120518192244</v>
      </c>
      <c r="DC24" s="52">
        <v>378.5530016496114</v>
      </c>
      <c r="DD24" s="52">
        <v>442.3963093314246</v>
      </c>
      <c r="DE24" s="54">
        <v>89</v>
      </c>
      <c r="DF24" s="54">
        <v>111</v>
      </c>
      <c r="DG24" s="54">
        <v>100</v>
      </c>
      <c r="DH24" s="54">
        <v>102</v>
      </c>
      <c r="DI24" s="54">
        <v>123</v>
      </c>
      <c r="DJ24" s="54">
        <v>112</v>
      </c>
      <c r="DK24" s="54">
        <v>145</v>
      </c>
      <c r="DL24" s="54">
        <v>84</v>
      </c>
      <c r="DM24" s="54">
        <v>114</v>
      </c>
      <c r="DN24" s="54">
        <v>167</v>
      </c>
      <c r="DO24" s="54">
        <v>89</v>
      </c>
      <c r="DP24" s="54">
        <v>130</v>
      </c>
      <c r="DQ24" s="54">
        <v>84</v>
      </c>
      <c r="DR24" s="54">
        <v>24</v>
      </c>
      <c r="DS24" s="54">
        <v>54</v>
      </c>
      <c r="DT24" s="54">
        <v>87</v>
      </c>
      <c r="DU24" s="54">
        <v>25</v>
      </c>
      <c r="DV24" s="54">
        <v>58</v>
      </c>
      <c r="DW24" s="46">
        <v>172.2</v>
      </c>
      <c r="DX24" s="46">
        <v>0.4</v>
      </c>
      <c r="DY24" s="46">
        <v>4.5</v>
      </c>
      <c r="DZ24" s="46">
        <v>68.8</v>
      </c>
      <c r="EA24" s="46">
        <v>232.35</v>
      </c>
      <c r="EB24" s="46">
        <v>0.4</v>
      </c>
      <c r="EC24" s="46">
        <v>7.7</v>
      </c>
      <c r="ED24" s="46">
        <v>89.3</v>
      </c>
      <c r="EE24" s="46">
        <v>109.65</v>
      </c>
      <c r="EF24" s="46">
        <v>0.4</v>
      </c>
      <c r="EG24" s="46">
        <v>1.2</v>
      </c>
      <c r="EH24" s="46">
        <v>47.4</v>
      </c>
      <c r="EI24" s="55">
        <v>77.23</v>
      </c>
      <c r="EJ24" s="55">
        <v>58.3</v>
      </c>
      <c r="EK24" s="55">
        <v>75.76</v>
      </c>
      <c r="EL24" s="55">
        <v>56.93</v>
      </c>
      <c r="EM24" s="55">
        <v>78.75</v>
      </c>
      <c r="EN24" s="55">
        <v>59.73</v>
      </c>
      <c r="EO24" s="55">
        <v>56.52</v>
      </c>
      <c r="EP24" s="55">
        <v>59.27</v>
      </c>
      <c r="EQ24" s="55">
        <v>63.71</v>
      </c>
      <c r="ER24" s="55">
        <v>56.03</v>
      </c>
      <c r="ES24" s="55">
        <v>56.93</v>
      </c>
      <c r="ET24" s="55">
        <v>59.71</v>
      </c>
      <c r="EU24" s="55">
        <v>57.03</v>
      </c>
      <c r="EV24" s="55">
        <v>61.7</v>
      </c>
      <c r="EW24" s="55">
        <v>67.88</v>
      </c>
      <c r="EX24" s="53">
        <v>9.803921568627452</v>
      </c>
      <c r="EY24" s="53">
        <v>9.64630225080386</v>
      </c>
      <c r="EZ24" s="53">
        <v>9.966777408637872</v>
      </c>
      <c r="FA24" s="56">
        <v>12.779552715654951</v>
      </c>
      <c r="FB24" s="56">
        <v>7.633587786259541</v>
      </c>
      <c r="FC24" s="56">
        <v>0</v>
      </c>
      <c r="FD24" s="56">
        <v>12.658227848101266</v>
      </c>
      <c r="FE24" s="56">
        <v>7.299270072992701</v>
      </c>
      <c r="FF24" s="56">
        <v>0</v>
      </c>
      <c r="FG24" s="56">
        <v>12.903225806451612</v>
      </c>
      <c r="FH24" s="56">
        <v>8</v>
      </c>
      <c r="FI24" s="56">
        <v>0</v>
      </c>
      <c r="FJ24" s="53">
        <v>3.2679738562091503</v>
      </c>
      <c r="FK24" s="53">
        <v>6.430868167202572</v>
      </c>
      <c r="FL24" s="53">
        <v>0</v>
      </c>
      <c r="FM24" s="46">
        <v>6.3897763578274756</v>
      </c>
      <c r="FN24" s="46">
        <v>0</v>
      </c>
      <c r="FO24" s="46">
        <v>0</v>
      </c>
      <c r="FP24" s="46">
        <v>12.658227848101266</v>
      </c>
      <c r="FQ24" s="46">
        <v>0</v>
      </c>
      <c r="FR24" s="46">
        <v>0</v>
      </c>
      <c r="FS24" s="46">
        <v>0</v>
      </c>
      <c r="FT24" s="46">
        <v>0</v>
      </c>
      <c r="FU24" s="46">
        <v>0</v>
      </c>
      <c r="FV24" s="116">
        <v>204</v>
      </c>
      <c r="FW24" s="116">
        <v>247</v>
      </c>
      <c r="FX24" s="106">
        <f t="shared" si="0"/>
        <v>82.5910931174089</v>
      </c>
      <c r="FY24" s="118">
        <v>0.5397045638659053</v>
      </c>
      <c r="FZ24" s="93">
        <v>2</v>
      </c>
    </row>
    <row r="25" spans="1:182" ht="11.25">
      <c r="A25" s="92" t="s">
        <v>156</v>
      </c>
      <c r="B25" s="60">
        <v>7401</v>
      </c>
      <c r="C25" s="60">
        <v>23</v>
      </c>
      <c r="D25" s="29" t="s">
        <v>43</v>
      </c>
      <c r="E25" s="29" t="s">
        <v>43</v>
      </c>
      <c r="F25" s="108">
        <v>1465.7</v>
      </c>
      <c r="G25" s="93">
        <v>90048</v>
      </c>
      <c r="H25" s="46">
        <f t="shared" si="1"/>
        <v>61.43685610970867</v>
      </c>
      <c r="I25" s="94">
        <f t="shared" si="2"/>
        <v>0.5319196381235773</v>
      </c>
      <c r="J25" s="55">
        <f t="shared" si="3"/>
        <v>9.007637405782821</v>
      </c>
      <c r="K25" s="93">
        <v>44063</v>
      </c>
      <c r="L25" s="46">
        <f t="shared" si="4"/>
        <v>48.93279140014214</v>
      </c>
      <c r="M25" s="93">
        <v>45985</v>
      </c>
      <c r="N25" s="46">
        <f t="shared" si="5"/>
        <v>51.06720859985786</v>
      </c>
      <c r="O25" s="46">
        <f t="shared" si="6"/>
        <v>95.82037620963358</v>
      </c>
      <c r="P25" s="93">
        <v>20569</v>
      </c>
      <c r="Q25" s="46">
        <f t="shared" si="7"/>
        <v>22.842261904761905</v>
      </c>
      <c r="R25" s="93">
        <v>60931</v>
      </c>
      <c r="S25" s="46">
        <f t="shared" si="8"/>
        <v>67.66502309879175</v>
      </c>
      <c r="T25" s="93">
        <v>8548</v>
      </c>
      <c r="U25" s="46">
        <f t="shared" si="9"/>
        <v>9.49271499644634</v>
      </c>
      <c r="V25" s="46">
        <f t="shared" si="10"/>
        <v>47.78684085276789</v>
      </c>
      <c r="W25" s="46">
        <f t="shared" si="11"/>
        <v>41.557683893237396</v>
      </c>
      <c r="X25" s="93">
        <v>94973</v>
      </c>
      <c r="Y25" s="94">
        <f t="shared" si="12"/>
        <v>0.5120087792957673</v>
      </c>
      <c r="Z25" s="55">
        <f t="shared" si="13"/>
        <v>8.767210542106113</v>
      </c>
      <c r="AA25" s="46">
        <v>20.4</v>
      </c>
      <c r="AB25" s="46">
        <v>1.7</v>
      </c>
      <c r="AC25" s="95">
        <v>69.35</v>
      </c>
      <c r="AD25" s="95">
        <v>52.28</v>
      </c>
      <c r="AE25" s="95">
        <v>3.88</v>
      </c>
      <c r="AF25" s="95">
        <v>35</v>
      </c>
      <c r="AG25" s="94">
        <v>0.71</v>
      </c>
      <c r="AH25" s="94">
        <v>0.809</v>
      </c>
      <c r="AI25" s="96">
        <v>0.7026067218658156</v>
      </c>
      <c r="AJ25" s="96">
        <v>0.45820166174125404</v>
      </c>
      <c r="AK25" s="96">
        <v>0.8540331266402511</v>
      </c>
      <c r="AL25" s="96">
        <v>0.7872258230673477</v>
      </c>
      <c r="AM25" s="96">
        <v>0.7005168333286671</v>
      </c>
      <c r="AN25" s="54">
        <v>212</v>
      </c>
      <c r="AO25" s="54">
        <v>7</v>
      </c>
      <c r="AP25" s="94">
        <v>0.1918269</v>
      </c>
      <c r="AQ25" s="97">
        <v>399147.32952740695</v>
      </c>
      <c r="AR25" s="97">
        <v>409557.07554620766</v>
      </c>
      <c r="AS25" s="93">
        <v>121924.04</v>
      </c>
      <c r="AT25" s="55">
        <v>0.49221</v>
      </c>
      <c r="AU25" s="98">
        <v>5.976602238046795</v>
      </c>
      <c r="AV25" s="98">
        <v>17.747156200869323</v>
      </c>
      <c r="AW25" s="98">
        <v>23.723758438916118</v>
      </c>
      <c r="AX25" s="65">
        <v>76.27624156108388</v>
      </c>
      <c r="AY25" s="99">
        <v>25.7</v>
      </c>
      <c r="AZ25" s="98">
        <v>58.07396339185655</v>
      </c>
      <c r="BA25" s="22">
        <f t="shared" si="14"/>
        <v>90.83775021870015</v>
      </c>
      <c r="BB25" s="22">
        <v>9.16224978129985</v>
      </c>
      <c r="BC25" s="31">
        <v>8.699120053517213</v>
      </c>
      <c r="BD25" s="100">
        <v>17.05</v>
      </c>
      <c r="BE25" s="100">
        <v>19.95</v>
      </c>
      <c r="BF25" s="100">
        <v>63</v>
      </c>
      <c r="BG25" s="46">
        <v>29.4</v>
      </c>
      <c r="BH25" s="101">
        <v>48</v>
      </c>
      <c r="BI25" s="23">
        <v>93.90661187896899</v>
      </c>
      <c r="BJ25" s="24">
        <v>92.5</v>
      </c>
      <c r="BK25" s="22">
        <v>8.968489622784427</v>
      </c>
      <c r="BL25" s="25">
        <v>8.43</v>
      </c>
      <c r="BM25" s="25">
        <v>72.2213443731631</v>
      </c>
      <c r="BN25" s="27">
        <v>14.096235566811178</v>
      </c>
      <c r="BO25" s="27">
        <v>2.2277546465210114</v>
      </c>
      <c r="BP25" s="27">
        <v>0</v>
      </c>
      <c r="BQ25" s="27">
        <v>79.25054728076576</v>
      </c>
      <c r="BR25" s="27">
        <v>55.959994849122204</v>
      </c>
      <c r="BS25" s="27">
        <v>20.0497918186891</v>
      </c>
      <c r="BT25" s="95">
        <v>3.37</v>
      </c>
      <c r="BU25" s="102">
        <v>0.6578947368421053</v>
      </c>
      <c r="BV25" s="102">
        <v>19.901315789473685</v>
      </c>
      <c r="BW25" s="27">
        <v>1.7</v>
      </c>
      <c r="BX25" s="27">
        <v>0.3</v>
      </c>
      <c r="BY25" s="27">
        <v>21.2</v>
      </c>
      <c r="BZ25" s="27">
        <v>9</v>
      </c>
      <c r="CA25" s="39">
        <v>978.7272077225599</v>
      </c>
      <c r="CB25" s="39">
        <v>3552.9138362531285</v>
      </c>
      <c r="CC25" s="103" t="s">
        <v>67</v>
      </c>
      <c r="CD25" s="95">
        <v>2</v>
      </c>
      <c r="CE25" s="42">
        <v>64361</v>
      </c>
      <c r="CF25" s="104">
        <v>71.4741027007818</v>
      </c>
      <c r="CG25" s="42">
        <v>11273</v>
      </c>
      <c r="CH25" s="46">
        <v>12.51887882018479</v>
      </c>
      <c r="CI25" s="44">
        <v>73907</v>
      </c>
      <c r="CJ25" s="46">
        <v>82.07511549395878</v>
      </c>
      <c r="CK25" s="27">
        <v>88.1053614020533</v>
      </c>
      <c r="CL25" s="27">
        <v>4.539850438429719</v>
      </c>
      <c r="CM25" s="27">
        <v>3.4936107942433776</v>
      </c>
      <c r="CN25" s="46">
        <v>18.173228709368914</v>
      </c>
      <c r="CO25" s="46">
        <v>10.100177529799645</v>
      </c>
      <c r="CP25" s="27">
        <v>53.66269165247019</v>
      </c>
      <c r="CQ25" s="27">
        <v>44.28990986733282</v>
      </c>
      <c r="CR25" s="91">
        <v>91.68241643406232</v>
      </c>
      <c r="CS25" s="91">
        <v>47.65993469585198</v>
      </c>
      <c r="CT25" s="46">
        <v>61.546619038316635</v>
      </c>
      <c r="CU25" s="46">
        <v>6.460525214188039</v>
      </c>
      <c r="CV25" s="46">
        <v>31.45871648436744</v>
      </c>
      <c r="CW25" s="46">
        <v>27.828864582325043</v>
      </c>
      <c r="CX25" s="46">
        <v>59.28758106669248</v>
      </c>
      <c r="CY25" s="52">
        <v>657.7245508982037</v>
      </c>
      <c r="CZ25" s="52">
        <v>513.9073454612106</v>
      </c>
      <c r="DA25" s="52">
        <v>584.2194013771136</v>
      </c>
      <c r="DB25" s="52">
        <v>657.0341212609312</v>
      </c>
      <c r="DC25" s="52">
        <v>496.27868409989895</v>
      </c>
      <c r="DD25" s="52">
        <v>576.6868891056837</v>
      </c>
      <c r="DE25" s="54">
        <v>178</v>
      </c>
      <c r="DF25" s="54">
        <v>160</v>
      </c>
      <c r="DG25" s="54">
        <v>169</v>
      </c>
      <c r="DH25" s="54">
        <v>178</v>
      </c>
      <c r="DI25" s="54">
        <v>167</v>
      </c>
      <c r="DJ25" s="54">
        <v>172</v>
      </c>
      <c r="DK25" s="54">
        <v>140</v>
      </c>
      <c r="DL25" s="54">
        <v>124</v>
      </c>
      <c r="DM25" s="54">
        <v>132</v>
      </c>
      <c r="DN25" s="54">
        <v>140</v>
      </c>
      <c r="DO25" s="54">
        <v>129</v>
      </c>
      <c r="DP25" s="54">
        <v>134</v>
      </c>
      <c r="DQ25" s="54">
        <v>101</v>
      </c>
      <c r="DR25" s="54">
        <v>18</v>
      </c>
      <c r="DS25" s="54">
        <v>59</v>
      </c>
      <c r="DT25" s="54">
        <v>100</v>
      </c>
      <c r="DU25" s="54">
        <v>18</v>
      </c>
      <c r="DV25" s="54">
        <v>58</v>
      </c>
      <c r="DW25" s="46">
        <v>3647.2</v>
      </c>
      <c r="DX25" s="46">
        <v>8.9</v>
      </c>
      <c r="DY25" s="46">
        <v>5</v>
      </c>
      <c r="DZ25" s="46">
        <v>87.2</v>
      </c>
      <c r="EA25" s="46">
        <v>4752.1</v>
      </c>
      <c r="EB25" s="46">
        <v>8.9</v>
      </c>
      <c r="EC25" s="46">
        <v>8.6</v>
      </c>
      <c r="ED25" s="46">
        <v>115.1</v>
      </c>
      <c r="EE25" s="46">
        <v>2498.15</v>
      </c>
      <c r="EF25" s="46">
        <v>8.9</v>
      </c>
      <c r="EG25" s="46">
        <v>1.3</v>
      </c>
      <c r="EH25" s="46">
        <v>58.2</v>
      </c>
      <c r="EI25" s="55">
        <v>76.85</v>
      </c>
      <c r="EJ25" s="55">
        <v>57.74</v>
      </c>
      <c r="EK25" s="55">
        <v>72.5</v>
      </c>
      <c r="EL25" s="55">
        <v>53.47</v>
      </c>
      <c r="EM25" s="55">
        <v>81.38</v>
      </c>
      <c r="EN25" s="55">
        <v>62.19</v>
      </c>
      <c r="EO25" s="55">
        <v>54.49</v>
      </c>
      <c r="EP25" s="55">
        <v>58.98</v>
      </c>
      <c r="EQ25" s="55">
        <v>64.51</v>
      </c>
      <c r="ER25" s="55">
        <v>50.34</v>
      </c>
      <c r="ES25" s="55">
        <v>56.23</v>
      </c>
      <c r="ET25" s="55">
        <v>62.65</v>
      </c>
      <c r="EU25" s="55">
        <v>58.81</v>
      </c>
      <c r="EV25" s="55">
        <v>61.84</v>
      </c>
      <c r="EW25" s="55">
        <v>66.45</v>
      </c>
      <c r="EX25" s="53">
        <v>9.44337811900192</v>
      </c>
      <c r="EY25" s="53">
        <v>10.435301132975551</v>
      </c>
      <c r="EZ25" s="53">
        <v>8.390058572107014</v>
      </c>
      <c r="FA25" s="56">
        <v>12.446024892049785</v>
      </c>
      <c r="FB25" s="56">
        <v>8.01236997469778</v>
      </c>
      <c r="FC25" s="56">
        <v>5.65843621399177</v>
      </c>
      <c r="FD25" s="56">
        <v>13.64522417153996</v>
      </c>
      <c r="FE25" s="56">
        <v>8.820286659316428</v>
      </c>
      <c r="FF25" s="56">
        <v>5.934718100890208</v>
      </c>
      <c r="FG25" s="56">
        <v>11.140583554376658</v>
      </c>
      <c r="FH25" s="56">
        <v>7.17154331612163</v>
      </c>
      <c r="FI25" s="56">
        <v>5.359056806002144</v>
      </c>
      <c r="FJ25" s="53">
        <v>9.596928982725528</v>
      </c>
      <c r="FK25" s="53">
        <v>11.03160405485987</v>
      </c>
      <c r="FL25" s="53">
        <v>8.073452588253918</v>
      </c>
      <c r="FM25" s="46">
        <v>15.240030480060959</v>
      </c>
      <c r="FN25" s="46">
        <v>7.028394714647174</v>
      </c>
      <c r="FO25" s="46">
        <v>7.20164609053498</v>
      </c>
      <c r="FP25" s="46">
        <v>16.569200779727094</v>
      </c>
      <c r="FQ25" s="46">
        <v>7.717750826901874</v>
      </c>
      <c r="FR25" s="46">
        <v>11.869436201780417</v>
      </c>
      <c r="FS25" s="46">
        <v>13.793103448275861</v>
      </c>
      <c r="FT25" s="46">
        <v>6.310958118187034</v>
      </c>
      <c r="FU25" s="46">
        <v>2.1436227224008575</v>
      </c>
      <c r="FV25" s="116">
        <v>4115</v>
      </c>
      <c r="FW25" s="116">
        <v>4989</v>
      </c>
      <c r="FX25" s="106">
        <f t="shared" si="0"/>
        <v>82.48145921026257</v>
      </c>
      <c r="FY25" s="118">
        <v>0.6451038909516879</v>
      </c>
      <c r="FZ25" s="93">
        <v>2</v>
      </c>
    </row>
    <row r="26" spans="1:182" ht="11.25">
      <c r="A26" s="92" t="s">
        <v>157</v>
      </c>
      <c r="B26" s="60">
        <v>7402</v>
      </c>
      <c r="C26" s="60">
        <v>24</v>
      </c>
      <c r="D26" s="29" t="s">
        <v>44</v>
      </c>
      <c r="E26" s="29" t="s">
        <v>43</v>
      </c>
      <c r="F26" s="108">
        <v>2899.9</v>
      </c>
      <c r="G26" s="93">
        <v>18477</v>
      </c>
      <c r="H26" s="46">
        <f t="shared" si="1"/>
        <v>6.371599020655885</v>
      </c>
      <c r="I26" s="94">
        <f t="shared" si="2"/>
        <v>0.10914489109818475</v>
      </c>
      <c r="J26" s="55">
        <f t="shared" si="3"/>
        <v>1.8482822088958022</v>
      </c>
      <c r="K26" s="93">
        <v>9286</v>
      </c>
      <c r="L26" s="46">
        <f t="shared" si="4"/>
        <v>50.2570763652108</v>
      </c>
      <c r="M26" s="93">
        <v>9191</v>
      </c>
      <c r="N26" s="46">
        <f t="shared" si="5"/>
        <v>49.7429236347892</v>
      </c>
      <c r="O26" s="46">
        <f t="shared" si="6"/>
        <v>101.03361984550104</v>
      </c>
      <c r="P26" s="93">
        <v>4364</v>
      </c>
      <c r="Q26" s="46">
        <f t="shared" si="7"/>
        <v>23.618552795367215</v>
      </c>
      <c r="R26" s="93">
        <v>12372</v>
      </c>
      <c r="S26" s="46">
        <f t="shared" si="8"/>
        <v>66.95892190290631</v>
      </c>
      <c r="T26" s="93">
        <v>1741</v>
      </c>
      <c r="U26" s="46">
        <f t="shared" si="9"/>
        <v>9.422525301726472</v>
      </c>
      <c r="V26" s="46">
        <f t="shared" si="10"/>
        <v>49.34529582929195</v>
      </c>
      <c r="W26" s="46">
        <f t="shared" si="11"/>
        <v>39.894592117323555</v>
      </c>
      <c r="X26" s="93">
        <v>18852</v>
      </c>
      <c r="Y26" s="94">
        <f t="shared" si="12"/>
        <v>0.10163298524089799</v>
      </c>
      <c r="Z26" s="55">
        <f t="shared" si="13"/>
        <v>1.7402783226789136</v>
      </c>
      <c r="AA26" s="46">
        <v>66.8</v>
      </c>
      <c r="AB26" s="46">
        <v>0.8</v>
      </c>
      <c r="AC26" s="95">
        <v>126.68</v>
      </c>
      <c r="AD26" s="95">
        <v>73.17</v>
      </c>
      <c r="AE26" s="95">
        <v>5.89</v>
      </c>
      <c r="AF26" s="95">
        <v>45</v>
      </c>
      <c r="AG26" s="94">
        <v>0.638</v>
      </c>
      <c r="AH26" s="94">
        <v>0.771</v>
      </c>
      <c r="AI26" s="96">
        <v>0.6411132157890557</v>
      </c>
      <c r="AJ26" s="96">
        <v>0.47768174011582154</v>
      </c>
      <c r="AK26" s="96">
        <v>0.8880158493633162</v>
      </c>
      <c r="AL26" s="96">
        <v>0.6570715036803365</v>
      </c>
      <c r="AM26" s="96">
        <v>0.6659705772371325</v>
      </c>
      <c r="AN26" s="54">
        <v>280</v>
      </c>
      <c r="AO26" s="54">
        <v>17</v>
      </c>
      <c r="AP26" s="94">
        <v>0.4812998</v>
      </c>
      <c r="AQ26" s="97">
        <v>311351.8795347003</v>
      </c>
      <c r="AR26" s="97">
        <v>323829.5833990536</v>
      </c>
      <c r="AS26" s="93">
        <v>118669.92</v>
      </c>
      <c r="AT26" s="55">
        <v>0.44402</v>
      </c>
      <c r="AU26" s="98">
        <v>4.909858074415037</v>
      </c>
      <c r="AV26" s="98">
        <v>17.42013261000603</v>
      </c>
      <c r="AW26" s="98">
        <v>22.329990684421066</v>
      </c>
      <c r="AX26" s="65">
        <v>77.67000931557894</v>
      </c>
      <c r="AY26" s="99">
        <v>28.8</v>
      </c>
      <c r="AZ26" s="98">
        <v>52.121725623102456</v>
      </c>
      <c r="BA26" s="22">
        <f t="shared" si="14"/>
        <v>94.20211324844216</v>
      </c>
      <c r="BB26" s="22">
        <v>5.797886751557844</v>
      </c>
      <c r="BC26" s="31">
        <v>5.608236250338662</v>
      </c>
      <c r="BD26" s="100">
        <v>48.41</v>
      </c>
      <c r="BE26" s="100">
        <v>18.15</v>
      </c>
      <c r="BF26" s="100">
        <v>33.44</v>
      </c>
      <c r="BG26" s="46">
        <v>24.7</v>
      </c>
      <c r="BH26" s="101">
        <v>38.1</v>
      </c>
      <c r="BI26" s="23">
        <v>89.93857233636942</v>
      </c>
      <c r="BJ26" s="24">
        <v>86.9</v>
      </c>
      <c r="BK26" s="22">
        <v>7.563516763332862</v>
      </c>
      <c r="BL26" s="25">
        <v>6.7</v>
      </c>
      <c r="BM26" s="25">
        <v>69.4781987133667</v>
      </c>
      <c r="BN26" s="27">
        <v>31.25</v>
      </c>
      <c r="BO26" s="27">
        <v>10.666403785488958</v>
      </c>
      <c r="BP26" s="27">
        <v>1.2421135646687698</v>
      </c>
      <c r="BQ26" s="27">
        <v>81.62460567823344</v>
      </c>
      <c r="BR26" s="27">
        <v>49.3493690851735</v>
      </c>
      <c r="BS26" s="27">
        <v>9.60173501577287</v>
      </c>
      <c r="BT26" s="95">
        <v>2.35</v>
      </c>
      <c r="BU26" s="102">
        <v>1.3888888888888888</v>
      </c>
      <c r="BV26" s="102">
        <v>12.5</v>
      </c>
      <c r="BW26" s="27">
        <v>1.9</v>
      </c>
      <c r="BX26" s="27">
        <v>0.1</v>
      </c>
      <c r="BY26" s="27">
        <v>22.1</v>
      </c>
      <c r="BZ26" s="27">
        <v>8.8</v>
      </c>
      <c r="CA26" s="39">
        <v>385.2832645973519</v>
      </c>
      <c r="CB26" s="39">
        <v>1438.0290861732146</v>
      </c>
      <c r="CC26" s="103" t="s">
        <v>67</v>
      </c>
      <c r="CD26" s="95">
        <v>30</v>
      </c>
      <c r="CE26" s="42">
        <v>11100</v>
      </c>
      <c r="CF26" s="104">
        <v>60.07468744926124</v>
      </c>
      <c r="CG26" s="42">
        <v>2698</v>
      </c>
      <c r="CH26" s="46">
        <v>14.60193754397359</v>
      </c>
      <c r="CI26" s="44">
        <v>23840</v>
      </c>
      <c r="CJ26" s="46">
        <v>129.02527466580074</v>
      </c>
      <c r="CK26" s="27">
        <v>95.69839443257166</v>
      </c>
      <c r="CL26" s="27">
        <v>0.5918132500410982</v>
      </c>
      <c r="CM26" s="27">
        <v>1.161707490821415</v>
      </c>
      <c r="CN26" s="46">
        <v>13.310318373609514</v>
      </c>
      <c r="CO26" s="46">
        <v>7.8633182379580076</v>
      </c>
      <c r="CP26" s="27">
        <v>62.878787878787875</v>
      </c>
      <c r="CQ26" s="27">
        <v>51.03908188585608</v>
      </c>
      <c r="CR26" s="91">
        <v>105.17490405575508</v>
      </c>
      <c r="CS26" s="91">
        <v>38.447867298578196</v>
      </c>
      <c r="CT26" s="46">
        <v>46.325051759834366</v>
      </c>
      <c r="CU26" s="46">
        <v>9.29951690821256</v>
      </c>
      <c r="CV26" s="46">
        <v>5.638567803777841</v>
      </c>
      <c r="CW26" s="46">
        <v>16.91570341133352</v>
      </c>
      <c r="CX26" s="46">
        <v>22.554271215111363</v>
      </c>
      <c r="CY26" s="52">
        <v>660.1814405946005</v>
      </c>
      <c r="CZ26" s="52">
        <v>431.98736747123843</v>
      </c>
      <c r="DA26" s="52">
        <v>547.8767693588676</v>
      </c>
      <c r="DB26" s="52">
        <v>626.5694384282054</v>
      </c>
      <c r="DC26" s="52">
        <v>427.13345270573024</v>
      </c>
      <c r="DD26" s="52">
        <v>526.8892675553371</v>
      </c>
      <c r="DE26" s="54">
        <v>215</v>
      </c>
      <c r="DF26" s="54">
        <v>136</v>
      </c>
      <c r="DG26" s="54">
        <v>175</v>
      </c>
      <c r="DH26" s="54">
        <v>230</v>
      </c>
      <c r="DI26" s="54">
        <v>138</v>
      </c>
      <c r="DJ26" s="54">
        <v>184</v>
      </c>
      <c r="DK26" s="54">
        <v>120</v>
      </c>
      <c r="DL26" s="54">
        <v>121</v>
      </c>
      <c r="DM26" s="54">
        <v>121</v>
      </c>
      <c r="DN26" s="54">
        <v>128</v>
      </c>
      <c r="DO26" s="54">
        <v>122</v>
      </c>
      <c r="DP26" s="54">
        <v>125</v>
      </c>
      <c r="DQ26" s="54">
        <v>110</v>
      </c>
      <c r="DR26" s="54">
        <v>21</v>
      </c>
      <c r="DS26" s="54">
        <v>66</v>
      </c>
      <c r="DT26" s="54">
        <v>110</v>
      </c>
      <c r="DU26" s="54">
        <v>21</v>
      </c>
      <c r="DV26" s="54">
        <v>67</v>
      </c>
      <c r="DW26" s="46">
        <v>738.8</v>
      </c>
      <c r="DX26" s="46">
        <v>1.8</v>
      </c>
      <c r="DY26" s="46">
        <v>4.9</v>
      </c>
      <c r="DZ26" s="46">
        <v>82.7</v>
      </c>
      <c r="EA26" s="46">
        <v>959.3</v>
      </c>
      <c r="EB26" s="46">
        <v>1.8</v>
      </c>
      <c r="EC26" s="46">
        <v>8</v>
      </c>
      <c r="ED26" s="46">
        <v>106</v>
      </c>
      <c r="EE26" s="46">
        <v>509.55</v>
      </c>
      <c r="EF26" s="46">
        <v>1.8</v>
      </c>
      <c r="EG26" s="46">
        <v>1.7</v>
      </c>
      <c r="EH26" s="46">
        <v>58.4</v>
      </c>
      <c r="EI26" s="55">
        <v>75.75</v>
      </c>
      <c r="EJ26" s="55">
        <v>57.02</v>
      </c>
      <c r="EK26" s="55">
        <v>73.24</v>
      </c>
      <c r="EL26" s="55">
        <v>54.58</v>
      </c>
      <c r="EM26" s="55">
        <v>78.37</v>
      </c>
      <c r="EN26" s="55">
        <v>59.55</v>
      </c>
      <c r="EO26" s="55">
        <v>56.94</v>
      </c>
      <c r="EP26" s="55">
        <v>59.8</v>
      </c>
      <c r="EQ26" s="55">
        <v>61.04</v>
      </c>
      <c r="ER26" s="55">
        <v>56.65</v>
      </c>
      <c r="ES26" s="55">
        <v>56.47</v>
      </c>
      <c r="ET26" s="55">
        <v>58.55</v>
      </c>
      <c r="EU26" s="55">
        <v>57.24</v>
      </c>
      <c r="EV26" s="55">
        <v>63.27</v>
      </c>
      <c r="EW26" s="55">
        <v>63.63</v>
      </c>
      <c r="EX26" s="53">
        <v>9.467455621301776</v>
      </c>
      <c r="EY26" s="53">
        <v>10.301109350237718</v>
      </c>
      <c r="EZ26" s="53">
        <v>8.64100549882168</v>
      </c>
      <c r="FA26" s="56">
        <v>12.432012432012431</v>
      </c>
      <c r="FB26" s="56">
        <v>8.057296329453894</v>
      </c>
      <c r="FC26" s="56">
        <v>7.6923076923076925</v>
      </c>
      <c r="FD26" s="56">
        <v>14.4</v>
      </c>
      <c r="FE26" s="56">
        <v>8.802816901408452</v>
      </c>
      <c r="FF26" s="56">
        <v>0</v>
      </c>
      <c r="FG26" s="56">
        <v>10.574018126888218</v>
      </c>
      <c r="FH26" s="56">
        <v>7.285974499089253</v>
      </c>
      <c r="FI26" s="56">
        <v>0</v>
      </c>
      <c r="FJ26" s="53">
        <v>9.072978303747535</v>
      </c>
      <c r="FK26" s="53">
        <v>9.508716323296355</v>
      </c>
      <c r="FL26" s="53">
        <v>8.64100549882168</v>
      </c>
      <c r="FM26" s="46">
        <v>12.432012432012431</v>
      </c>
      <c r="FN26" s="46">
        <v>6.266786034019696</v>
      </c>
      <c r="FO26" s="46">
        <v>0</v>
      </c>
      <c r="FP26" s="46">
        <v>12.8</v>
      </c>
      <c r="FQ26" s="46">
        <v>7.042253521126761</v>
      </c>
      <c r="FR26" s="46">
        <v>0</v>
      </c>
      <c r="FS26" s="46">
        <v>12.084592145015106</v>
      </c>
      <c r="FT26" s="46">
        <v>5.46448087431694</v>
      </c>
      <c r="FU26" s="46">
        <v>0</v>
      </c>
      <c r="FV26" s="116">
        <v>817</v>
      </c>
      <c r="FW26" s="116">
        <v>987</v>
      </c>
      <c r="FX26" s="106">
        <f t="shared" si="0"/>
        <v>82.77608915906788</v>
      </c>
      <c r="FY26" s="118">
        <v>0.8037619787619785</v>
      </c>
      <c r="FZ26" s="93">
        <v>3</v>
      </c>
    </row>
    <row r="27" spans="1:182" ht="11.25">
      <c r="A27" s="92" t="s">
        <v>158</v>
      </c>
      <c r="B27" s="60">
        <v>7403</v>
      </c>
      <c r="C27" s="60">
        <v>25</v>
      </c>
      <c r="D27" s="29" t="s">
        <v>45</v>
      </c>
      <c r="E27" s="29" t="s">
        <v>43</v>
      </c>
      <c r="F27" s="108">
        <v>1453.8</v>
      </c>
      <c r="G27" s="93">
        <v>28782</v>
      </c>
      <c r="H27" s="46">
        <f t="shared" si="1"/>
        <v>19.797771357820885</v>
      </c>
      <c r="I27" s="94">
        <f t="shared" si="2"/>
        <v>0.17001722441889663</v>
      </c>
      <c r="J27" s="55">
        <f t="shared" si="3"/>
        <v>2.879106918679384</v>
      </c>
      <c r="K27" s="93">
        <v>14846</v>
      </c>
      <c r="L27" s="46">
        <f t="shared" si="4"/>
        <v>51.58084914182475</v>
      </c>
      <c r="M27" s="93">
        <v>13936</v>
      </c>
      <c r="N27" s="46">
        <f t="shared" si="5"/>
        <v>48.41915085817525</v>
      </c>
      <c r="O27" s="46">
        <f t="shared" si="6"/>
        <v>106.52985074626865</v>
      </c>
      <c r="P27" s="93">
        <v>6397</v>
      </c>
      <c r="Q27" s="46">
        <f t="shared" si="7"/>
        <v>22.225696615940517</v>
      </c>
      <c r="R27" s="93">
        <v>19614</v>
      </c>
      <c r="S27" s="46">
        <f t="shared" si="8"/>
        <v>68.14675839066084</v>
      </c>
      <c r="T27" s="93">
        <v>2771</v>
      </c>
      <c r="U27" s="46">
        <f t="shared" si="9"/>
        <v>9.627544993398653</v>
      </c>
      <c r="V27" s="46">
        <f t="shared" si="10"/>
        <v>46.74212297338636</v>
      </c>
      <c r="W27" s="46">
        <f t="shared" si="11"/>
        <v>43.31717992809129</v>
      </c>
      <c r="X27" s="93">
        <v>28545</v>
      </c>
      <c r="Y27" s="94">
        <f t="shared" si="12"/>
        <v>0.1538889011087117</v>
      </c>
      <c r="Z27" s="55">
        <f t="shared" si="13"/>
        <v>2.635064965036579</v>
      </c>
      <c r="AA27" s="46">
        <v>73</v>
      </c>
      <c r="AB27" s="46">
        <v>1</v>
      </c>
      <c r="AC27" s="95">
        <v>81.81</v>
      </c>
      <c r="AD27" s="95">
        <v>80.02</v>
      </c>
      <c r="AE27" s="95">
        <v>3.41</v>
      </c>
      <c r="AF27" s="95">
        <v>49</v>
      </c>
      <c r="AG27" s="94">
        <v>0.626</v>
      </c>
      <c r="AH27" s="94">
        <v>0.725</v>
      </c>
      <c r="AI27" s="96">
        <v>0.5832044615480884</v>
      </c>
      <c r="AJ27" s="96">
        <v>0.5157484840666147</v>
      </c>
      <c r="AK27" s="96">
        <v>0.8091300475059382</v>
      </c>
      <c r="AL27" s="96">
        <v>0.622979525862069</v>
      </c>
      <c r="AM27" s="96">
        <v>0.6327656297456776</v>
      </c>
      <c r="AN27" s="54">
        <v>318</v>
      </c>
      <c r="AO27" s="54">
        <v>29</v>
      </c>
      <c r="AP27" s="94">
        <v>0.4928492</v>
      </c>
      <c r="AQ27" s="97">
        <v>422208.5462015086</v>
      </c>
      <c r="AR27" s="97">
        <v>433592.9722521552</v>
      </c>
      <c r="AS27" s="93">
        <v>127342.69</v>
      </c>
      <c r="AT27" s="55">
        <v>0.43388</v>
      </c>
      <c r="AU27" s="98">
        <v>5.809957924263674</v>
      </c>
      <c r="AV27" s="98">
        <v>7.096774193548388</v>
      </c>
      <c r="AW27" s="98">
        <v>12.906732117812062</v>
      </c>
      <c r="AX27" s="65">
        <v>87.09326788218794</v>
      </c>
      <c r="AY27" s="99">
        <v>17.4</v>
      </c>
      <c r="AZ27" s="98">
        <v>51.92494053387367</v>
      </c>
      <c r="BA27" s="22">
        <f t="shared" si="14"/>
        <v>88.71733966745843</v>
      </c>
      <c r="BB27" s="22">
        <v>11.282660332541568</v>
      </c>
      <c r="BC27" s="31">
        <v>9.90838140481846</v>
      </c>
      <c r="BD27" s="100">
        <v>57.9</v>
      </c>
      <c r="BE27" s="100">
        <v>12.38</v>
      </c>
      <c r="BF27" s="100">
        <v>29.72</v>
      </c>
      <c r="BG27" s="46">
        <v>39.3</v>
      </c>
      <c r="BH27" s="101">
        <v>54.3</v>
      </c>
      <c r="BI27" s="23">
        <v>87.53854285965994</v>
      </c>
      <c r="BJ27" s="24">
        <v>83.9</v>
      </c>
      <c r="BK27" s="22">
        <v>7.400581446568585</v>
      </c>
      <c r="BL27" s="25">
        <v>6.48</v>
      </c>
      <c r="BM27" s="25">
        <v>59.874225642951004</v>
      </c>
      <c r="BN27" s="27">
        <v>31.85614224137931</v>
      </c>
      <c r="BO27" s="27">
        <v>8.634159482758621</v>
      </c>
      <c r="BP27" s="27">
        <v>1.3335129310344827</v>
      </c>
      <c r="BQ27" s="27">
        <v>80.0915948275862</v>
      </c>
      <c r="BR27" s="27">
        <v>32.39493534482759</v>
      </c>
      <c r="BS27" s="27">
        <v>5.158943965517241</v>
      </c>
      <c r="BT27" s="95">
        <v>1.01</v>
      </c>
      <c r="BU27" s="102">
        <v>2.097902097902098</v>
      </c>
      <c r="BV27" s="102">
        <v>18.181818181818183</v>
      </c>
      <c r="BW27" s="27">
        <v>2.6</v>
      </c>
      <c r="BX27" s="27">
        <v>0.2</v>
      </c>
      <c r="BY27" s="27">
        <v>22.7</v>
      </c>
      <c r="BZ27" s="27">
        <v>12.3</v>
      </c>
      <c r="CA27" s="39">
        <v>528.0161183867718</v>
      </c>
      <c r="CB27" s="39">
        <v>1740.3689165248204</v>
      </c>
      <c r="CC27" s="103" t="s">
        <v>67</v>
      </c>
      <c r="CD27" s="95">
        <v>20</v>
      </c>
      <c r="CE27" s="42">
        <v>18049</v>
      </c>
      <c r="CF27" s="104">
        <v>62.70933222152734</v>
      </c>
      <c r="CG27" s="42">
        <v>5643</v>
      </c>
      <c r="CH27" s="46">
        <v>19.606003752345217</v>
      </c>
      <c r="CI27" s="44">
        <v>28612</v>
      </c>
      <c r="CJ27" s="46">
        <v>99.40935306788965</v>
      </c>
      <c r="CK27" s="27">
        <v>91.80575035063114</v>
      </c>
      <c r="CL27" s="27">
        <v>1.1711079943899019</v>
      </c>
      <c r="CM27" s="27">
        <v>4.9123422159887795</v>
      </c>
      <c r="CN27" s="46">
        <v>19.316269284712483</v>
      </c>
      <c r="CO27" s="46">
        <v>18.439977872026553</v>
      </c>
      <c r="CP27" s="27">
        <v>61.856710393541874</v>
      </c>
      <c r="CQ27" s="27">
        <v>48.809898290867146</v>
      </c>
      <c r="CR27" s="91">
        <v>97.31336138933267</v>
      </c>
      <c r="CS27" s="91">
        <v>57.180156657963444</v>
      </c>
      <c r="CT27" s="46">
        <v>50.87206469843126</v>
      </c>
      <c r="CU27" s="46">
        <v>11.146838156484458</v>
      </c>
      <c r="CV27" s="46">
        <v>10.438050172227827</v>
      </c>
      <c r="CW27" s="46">
        <v>10.438050172227827</v>
      </c>
      <c r="CX27" s="46">
        <v>20.876100344455654</v>
      </c>
      <c r="CY27" s="52">
        <v>677.6483192714611</v>
      </c>
      <c r="CZ27" s="52">
        <v>498.7295825771325</v>
      </c>
      <c r="DA27" s="52">
        <v>591.8004806854993</v>
      </c>
      <c r="DB27" s="52">
        <v>645.315101951094</v>
      </c>
      <c r="DC27" s="52">
        <v>523.9871207815285</v>
      </c>
      <c r="DD27" s="52">
        <v>584.6741205814037</v>
      </c>
      <c r="DE27" s="54">
        <v>171</v>
      </c>
      <c r="DF27" s="54">
        <v>161</v>
      </c>
      <c r="DG27" s="54">
        <v>166</v>
      </c>
      <c r="DH27" s="54">
        <v>181</v>
      </c>
      <c r="DI27" s="54">
        <v>152</v>
      </c>
      <c r="DJ27" s="54">
        <v>168</v>
      </c>
      <c r="DK27" s="54">
        <v>138</v>
      </c>
      <c r="DL27" s="54">
        <v>128</v>
      </c>
      <c r="DM27" s="54">
        <v>133</v>
      </c>
      <c r="DN27" s="54">
        <v>147</v>
      </c>
      <c r="DO27" s="54">
        <v>121</v>
      </c>
      <c r="DP27" s="54">
        <v>134</v>
      </c>
      <c r="DQ27" s="54">
        <v>129</v>
      </c>
      <c r="DR27" s="54">
        <v>31</v>
      </c>
      <c r="DS27" s="54">
        <v>80</v>
      </c>
      <c r="DT27" s="54">
        <v>131</v>
      </c>
      <c r="DU27" s="54">
        <v>30</v>
      </c>
      <c r="DV27" s="54">
        <v>83</v>
      </c>
      <c r="DW27" s="46">
        <v>1352.8</v>
      </c>
      <c r="DX27" s="46">
        <v>3.3</v>
      </c>
      <c r="DY27" s="46">
        <v>5.3</v>
      </c>
      <c r="DZ27" s="46">
        <v>94.3</v>
      </c>
      <c r="EA27" s="46">
        <v>1786.9</v>
      </c>
      <c r="EB27" s="46">
        <v>3.3</v>
      </c>
      <c r="EC27" s="46">
        <v>8.8</v>
      </c>
      <c r="ED27" s="46">
        <v>121.1</v>
      </c>
      <c r="EE27" s="46">
        <v>901.3</v>
      </c>
      <c r="EF27" s="46">
        <v>3.2</v>
      </c>
      <c r="EG27" s="46">
        <v>1.6</v>
      </c>
      <c r="EH27" s="46">
        <v>66.5</v>
      </c>
      <c r="EI27" s="55">
        <v>76.33</v>
      </c>
      <c r="EJ27" s="55">
        <v>57.66</v>
      </c>
      <c r="EK27" s="55">
        <v>73.87</v>
      </c>
      <c r="EL27" s="55">
        <v>55.21</v>
      </c>
      <c r="EM27" s="55">
        <v>78.88</v>
      </c>
      <c r="EN27" s="55">
        <v>60.2</v>
      </c>
      <c r="EO27" s="55">
        <v>56.72</v>
      </c>
      <c r="EP27" s="55">
        <v>59.17</v>
      </c>
      <c r="EQ27" s="55">
        <v>63.84</v>
      </c>
      <c r="ER27" s="55">
        <v>53.78</v>
      </c>
      <c r="ES27" s="55">
        <v>56.04</v>
      </c>
      <c r="ET27" s="55">
        <v>63.37</v>
      </c>
      <c r="EU27" s="55">
        <v>59.78</v>
      </c>
      <c r="EV27" s="55">
        <v>62.43</v>
      </c>
      <c r="EW27" s="55">
        <v>64.32</v>
      </c>
      <c r="EX27" s="53">
        <v>9.365244536940686</v>
      </c>
      <c r="EY27" s="53">
        <v>10.183299389002038</v>
      </c>
      <c r="EZ27" s="53">
        <v>8.51063829787234</v>
      </c>
      <c r="FA27" s="56">
        <v>12.300683371298405</v>
      </c>
      <c r="FB27" s="56">
        <v>8.135593220338983</v>
      </c>
      <c r="FC27" s="56">
        <v>5.9171597633136095</v>
      </c>
      <c r="FD27" s="56">
        <v>13.380909901873327</v>
      </c>
      <c r="FE27" s="56">
        <v>9.186351706036746</v>
      </c>
      <c r="FF27" s="56">
        <v>0</v>
      </c>
      <c r="FG27" s="56">
        <v>11.1731843575419</v>
      </c>
      <c r="FH27" s="56">
        <v>7.012622720897616</v>
      </c>
      <c r="FI27" s="56">
        <v>0</v>
      </c>
      <c r="FJ27" s="53">
        <v>10.926118626430801</v>
      </c>
      <c r="FK27" s="53">
        <v>10.183299389002038</v>
      </c>
      <c r="FL27" s="53">
        <v>11.702127659574467</v>
      </c>
      <c r="FM27" s="46">
        <v>11.84510250569476</v>
      </c>
      <c r="FN27" s="46">
        <v>9.491525423728813</v>
      </c>
      <c r="FO27" s="46">
        <v>5.9171597633136095</v>
      </c>
      <c r="FP27" s="46">
        <v>11.59678858162355</v>
      </c>
      <c r="FQ27" s="46">
        <v>7.874015748031496</v>
      </c>
      <c r="FR27" s="46">
        <v>0</v>
      </c>
      <c r="FS27" s="46">
        <v>12.104283054003723</v>
      </c>
      <c r="FT27" s="46">
        <v>11.220196353436185</v>
      </c>
      <c r="FU27" s="46">
        <v>11.11111111111111</v>
      </c>
      <c r="FV27" s="116">
        <v>1355</v>
      </c>
      <c r="FW27" s="116">
        <v>1699</v>
      </c>
      <c r="FX27" s="106">
        <f t="shared" si="0"/>
        <v>79.75279576221307</v>
      </c>
      <c r="FY27" s="118">
        <v>0.7072477594117682</v>
      </c>
      <c r="FZ27" s="93">
        <v>3</v>
      </c>
    </row>
    <row r="28" spans="1:182" ht="11.25">
      <c r="A28" s="92" t="s">
        <v>159</v>
      </c>
      <c r="B28" s="60">
        <v>7404</v>
      </c>
      <c r="C28" s="60">
        <v>26</v>
      </c>
      <c r="D28" s="29" t="s">
        <v>46</v>
      </c>
      <c r="E28" s="29" t="s">
        <v>43</v>
      </c>
      <c r="F28" s="108">
        <v>1638.4</v>
      </c>
      <c r="G28" s="93">
        <v>37910</v>
      </c>
      <c r="H28" s="46">
        <f t="shared" si="1"/>
        <v>23.138427734375</v>
      </c>
      <c r="I28" s="94">
        <f t="shared" si="2"/>
        <v>0.22393693897993092</v>
      </c>
      <c r="J28" s="55">
        <f t="shared" si="3"/>
        <v>3.7921945412805034</v>
      </c>
      <c r="K28" s="93">
        <v>19007</v>
      </c>
      <c r="L28" s="46">
        <f t="shared" si="4"/>
        <v>50.137166974413084</v>
      </c>
      <c r="M28" s="93">
        <v>18903</v>
      </c>
      <c r="N28" s="46">
        <f t="shared" si="5"/>
        <v>49.862833025586916</v>
      </c>
      <c r="O28" s="46">
        <f t="shared" si="6"/>
        <v>100.550177220547</v>
      </c>
      <c r="P28" s="93">
        <v>8432</v>
      </c>
      <c r="Q28" s="46">
        <f t="shared" si="7"/>
        <v>22.242152466367713</v>
      </c>
      <c r="R28" s="93">
        <v>25343</v>
      </c>
      <c r="S28" s="46">
        <f t="shared" si="8"/>
        <v>66.85043524136111</v>
      </c>
      <c r="T28" s="93">
        <v>4135</v>
      </c>
      <c r="U28" s="46">
        <f t="shared" si="9"/>
        <v>10.907412292271168</v>
      </c>
      <c r="V28" s="46">
        <f t="shared" si="10"/>
        <v>49.58765734127767</v>
      </c>
      <c r="W28" s="46">
        <f t="shared" si="11"/>
        <v>49.039373814041745</v>
      </c>
      <c r="X28" s="93">
        <v>36674</v>
      </c>
      <c r="Y28" s="94">
        <f t="shared" si="12"/>
        <v>0.19771313922791708</v>
      </c>
      <c r="Z28" s="55">
        <f t="shared" si="13"/>
        <v>3.385474602478595</v>
      </c>
      <c r="AA28" s="46">
        <v>34.4</v>
      </c>
      <c r="AB28" s="46">
        <v>1.8</v>
      </c>
      <c r="AC28" s="95">
        <v>98.36</v>
      </c>
      <c r="AD28" s="95">
        <v>64.53</v>
      </c>
      <c r="AE28" s="95">
        <v>1.07</v>
      </c>
      <c r="AF28" s="95">
        <v>34</v>
      </c>
      <c r="AG28" s="94">
        <v>0.656</v>
      </c>
      <c r="AH28" s="94">
        <v>0.787</v>
      </c>
      <c r="AI28" s="96">
        <v>0.7246584711723174</v>
      </c>
      <c r="AJ28" s="96">
        <v>0.4584981826562863</v>
      </c>
      <c r="AK28" s="96">
        <v>0.8853779267051239</v>
      </c>
      <c r="AL28" s="96">
        <v>0.7442150114716486</v>
      </c>
      <c r="AM28" s="96">
        <v>0.703187398001344</v>
      </c>
      <c r="AN28" s="54">
        <v>200</v>
      </c>
      <c r="AO28" s="54">
        <v>5</v>
      </c>
      <c r="AP28" s="94">
        <v>0.3252688</v>
      </c>
      <c r="AQ28" s="97">
        <v>421261.3252704031</v>
      </c>
      <c r="AR28" s="97">
        <v>429901.3244837758</v>
      </c>
      <c r="AS28" s="93">
        <v>123979.28</v>
      </c>
      <c r="AT28" s="55">
        <v>0.47915</v>
      </c>
      <c r="AU28" s="98">
        <v>9.488199416600372</v>
      </c>
      <c r="AV28" s="98">
        <v>15.685494563776187</v>
      </c>
      <c r="AW28" s="98">
        <v>25.17369398037656</v>
      </c>
      <c r="AX28" s="65">
        <v>74.82630601962344</v>
      </c>
      <c r="AY28" s="99">
        <v>22.1</v>
      </c>
      <c r="AZ28" s="98">
        <v>49.46456745778643</v>
      </c>
      <c r="BA28" s="22">
        <f t="shared" si="14"/>
        <v>94.55039022734985</v>
      </c>
      <c r="BB28" s="22">
        <v>5.4496097726501525</v>
      </c>
      <c r="BC28" s="31">
        <v>4.479131319986426</v>
      </c>
      <c r="BD28" s="100">
        <v>29.94</v>
      </c>
      <c r="BE28" s="100">
        <v>18.28</v>
      </c>
      <c r="BF28" s="100">
        <v>51.78</v>
      </c>
      <c r="BG28" s="46">
        <v>29.5</v>
      </c>
      <c r="BH28" s="101">
        <v>45.2</v>
      </c>
      <c r="BI28" s="23">
        <v>93.11490818758602</v>
      </c>
      <c r="BJ28" s="24">
        <v>91.1</v>
      </c>
      <c r="BK28" s="22">
        <v>8.906120802662095</v>
      </c>
      <c r="BL28" s="25">
        <v>8.25</v>
      </c>
      <c r="BM28" s="25">
        <v>77.89836090113016</v>
      </c>
      <c r="BN28" s="27">
        <v>13.647984267453294</v>
      </c>
      <c r="BO28" s="27">
        <v>4.090462143559488</v>
      </c>
      <c r="BP28" s="27">
        <v>0.46214355948869223</v>
      </c>
      <c r="BQ28" s="27">
        <v>89.12487708947886</v>
      </c>
      <c r="BR28" s="27">
        <v>49.70501474926254</v>
      </c>
      <c r="BS28" s="27">
        <v>20.61946902654867</v>
      </c>
      <c r="BT28" s="95">
        <v>72.49</v>
      </c>
      <c r="BU28" s="102">
        <v>1.1278195488721805</v>
      </c>
      <c r="BV28" s="102">
        <v>25.56390977443609</v>
      </c>
      <c r="BW28" s="27">
        <v>2.1</v>
      </c>
      <c r="BX28" s="27">
        <v>0.3</v>
      </c>
      <c r="BY28" s="27">
        <v>26</v>
      </c>
      <c r="BZ28" s="27">
        <v>8.7</v>
      </c>
      <c r="CA28" s="39">
        <v>702.6870542411243</v>
      </c>
      <c r="CB28" s="39">
        <v>3502.9081243256046</v>
      </c>
      <c r="CC28" s="103" t="s">
        <v>67</v>
      </c>
      <c r="CD28" s="95">
        <v>4</v>
      </c>
      <c r="CE28" s="42">
        <v>27499</v>
      </c>
      <c r="CF28" s="104">
        <v>72.53758902664205</v>
      </c>
      <c r="CG28" s="42">
        <v>8185</v>
      </c>
      <c r="CH28" s="46">
        <v>21.590609337905565</v>
      </c>
      <c r="CI28" s="44">
        <v>37695</v>
      </c>
      <c r="CJ28" s="46">
        <v>99.43286731733052</v>
      </c>
      <c r="CK28" s="27">
        <v>91.14697711337477</v>
      </c>
      <c r="CL28" s="27">
        <v>3.103585130308242</v>
      </c>
      <c r="CM28" s="27">
        <v>2.2622039952374653</v>
      </c>
      <c r="CN28" s="46">
        <v>20.83873528244477</v>
      </c>
      <c r="CO28" s="46">
        <v>15.169119545571908</v>
      </c>
      <c r="CP28" s="27">
        <v>69.84126984126983</v>
      </c>
      <c r="CQ28" s="27">
        <v>53.41212352268395</v>
      </c>
      <c r="CR28" s="91">
        <v>87.73710675093362</v>
      </c>
      <c r="CS28" s="91">
        <v>50.37387836490529</v>
      </c>
      <c r="CT28" s="46">
        <v>58.38808585194919</v>
      </c>
      <c r="CU28" s="46">
        <v>8.964812381369542</v>
      </c>
      <c r="CV28" s="46">
        <v>23.261223540358223</v>
      </c>
      <c r="CW28" s="46">
        <v>12.922901966865679</v>
      </c>
      <c r="CX28" s="46">
        <v>36.184125507223904</v>
      </c>
      <c r="CY28" s="52">
        <v>841.8763591177384</v>
      </c>
      <c r="CZ28" s="52">
        <v>641.0591867706316</v>
      </c>
      <c r="DA28" s="52">
        <v>742.0034874944696</v>
      </c>
      <c r="DB28" s="52">
        <v>772.889348051366</v>
      </c>
      <c r="DC28" s="52">
        <v>578.9114810950782</v>
      </c>
      <c r="DD28" s="52">
        <v>675.937201458003</v>
      </c>
      <c r="DE28" s="54">
        <v>270</v>
      </c>
      <c r="DF28" s="54">
        <v>227</v>
      </c>
      <c r="DG28" s="54">
        <v>249</v>
      </c>
      <c r="DH28" s="54">
        <v>302</v>
      </c>
      <c r="DI28" s="54">
        <v>257</v>
      </c>
      <c r="DJ28" s="54">
        <v>280</v>
      </c>
      <c r="DK28" s="54">
        <v>143</v>
      </c>
      <c r="DL28" s="54">
        <v>137</v>
      </c>
      <c r="DM28" s="54">
        <v>140</v>
      </c>
      <c r="DN28" s="54">
        <v>159</v>
      </c>
      <c r="DO28" s="54">
        <v>150</v>
      </c>
      <c r="DP28" s="54">
        <v>155</v>
      </c>
      <c r="DQ28" s="54">
        <v>137</v>
      </c>
      <c r="DR28" s="54">
        <v>30</v>
      </c>
      <c r="DS28" s="54">
        <v>83</v>
      </c>
      <c r="DT28" s="54">
        <v>137</v>
      </c>
      <c r="DU28" s="54">
        <v>31</v>
      </c>
      <c r="DV28" s="54">
        <v>84</v>
      </c>
      <c r="DW28" s="46">
        <v>2013.7</v>
      </c>
      <c r="DX28" s="46">
        <v>4.9</v>
      </c>
      <c r="DY28" s="46">
        <v>4.7</v>
      </c>
      <c r="DZ28" s="46">
        <v>106.3</v>
      </c>
      <c r="EA28" s="46">
        <v>2617.5</v>
      </c>
      <c r="EB28" s="46">
        <v>4.9</v>
      </c>
      <c r="EC28" s="46">
        <v>8</v>
      </c>
      <c r="ED28" s="46">
        <v>137.3</v>
      </c>
      <c r="EE28" s="46">
        <v>1385.75</v>
      </c>
      <c r="EF28" s="46">
        <v>5</v>
      </c>
      <c r="EG28" s="46">
        <v>1.3</v>
      </c>
      <c r="EH28" s="46">
        <v>74</v>
      </c>
      <c r="EI28" s="55">
        <v>73.65</v>
      </c>
      <c r="EJ28" s="55">
        <v>54.92</v>
      </c>
      <c r="EK28" s="55">
        <v>71.15</v>
      </c>
      <c r="EL28" s="55">
        <v>52.48</v>
      </c>
      <c r="EM28" s="55">
        <v>76.25</v>
      </c>
      <c r="EN28" s="55">
        <v>57.45</v>
      </c>
      <c r="EO28" s="55">
        <v>53.55</v>
      </c>
      <c r="EP28" s="55">
        <v>57.88</v>
      </c>
      <c r="EQ28" s="55">
        <v>62.68</v>
      </c>
      <c r="ER28" s="55">
        <v>50.15</v>
      </c>
      <c r="ES28" s="55">
        <v>56.64</v>
      </c>
      <c r="ET28" s="55">
        <v>60.65</v>
      </c>
      <c r="EU28" s="55">
        <v>57.09</v>
      </c>
      <c r="EV28" s="55">
        <v>59.16</v>
      </c>
      <c r="EW28" s="55">
        <v>64.79</v>
      </c>
      <c r="EX28" s="53">
        <v>9.453781512605042</v>
      </c>
      <c r="EY28" s="53">
        <v>10.37344398340249</v>
      </c>
      <c r="EZ28" s="53">
        <v>8.51063829787234</v>
      </c>
      <c r="FA28" s="56">
        <v>12.295081967213115</v>
      </c>
      <c r="FB28" s="56">
        <v>7.890961262553802</v>
      </c>
      <c r="FC28" s="56">
        <v>5.54016620498615</v>
      </c>
      <c r="FD28" s="56">
        <v>13.416815742397137</v>
      </c>
      <c r="FE28" s="56">
        <v>8.4985835694051</v>
      </c>
      <c r="FF28" s="56">
        <v>5.602240896358543</v>
      </c>
      <c r="FG28" s="56">
        <v>11.131725417439704</v>
      </c>
      <c r="FH28" s="56">
        <v>7.267441860465116</v>
      </c>
      <c r="FI28" s="56">
        <v>5.47945205479452</v>
      </c>
      <c r="FJ28" s="53">
        <v>9.453781512605042</v>
      </c>
      <c r="FK28" s="53">
        <v>9.336099585062241</v>
      </c>
      <c r="FL28" s="53">
        <v>9.574468085106384</v>
      </c>
      <c r="FM28" s="46">
        <v>12.750455373406194</v>
      </c>
      <c r="FN28" s="46">
        <v>7.890961262553802</v>
      </c>
      <c r="FO28" s="46">
        <v>2.770083102493075</v>
      </c>
      <c r="FP28" s="46">
        <v>10.73345259391771</v>
      </c>
      <c r="FQ28" s="46">
        <v>8.4985835694051</v>
      </c>
      <c r="FR28" s="46">
        <v>2.8011204481792715</v>
      </c>
      <c r="FS28" s="46">
        <v>14.84230055658627</v>
      </c>
      <c r="FT28" s="46">
        <v>7.267441860465116</v>
      </c>
      <c r="FU28" s="46">
        <v>2.73972602739726</v>
      </c>
      <c r="FV28" s="116">
        <v>2354</v>
      </c>
      <c r="FW28" s="116">
        <v>2851</v>
      </c>
      <c r="FX28" s="106">
        <f t="shared" si="0"/>
        <v>82.56752016836198</v>
      </c>
      <c r="FY28" s="118">
        <v>0.6618009651108736</v>
      </c>
      <c r="FZ28" s="93">
        <v>4</v>
      </c>
    </row>
    <row r="29" spans="1:182" ht="11.25">
      <c r="A29" s="92" t="s">
        <v>160</v>
      </c>
      <c r="B29" s="60">
        <v>7405</v>
      </c>
      <c r="C29" s="60">
        <v>27</v>
      </c>
      <c r="D29" s="29" t="s">
        <v>47</v>
      </c>
      <c r="E29" s="29" t="s">
        <v>43</v>
      </c>
      <c r="F29" s="108">
        <v>827.1</v>
      </c>
      <c r="G29" s="93">
        <v>17693</v>
      </c>
      <c r="H29" s="46">
        <f t="shared" si="1"/>
        <v>21.39160923709346</v>
      </c>
      <c r="I29" s="94">
        <f t="shared" si="2"/>
        <v>0.10451374997024315</v>
      </c>
      <c r="J29" s="55">
        <f t="shared" si="3"/>
        <v>1.769857505114111</v>
      </c>
      <c r="K29" s="93">
        <v>9022</v>
      </c>
      <c r="L29" s="46">
        <f t="shared" si="4"/>
        <v>50.991917707567964</v>
      </c>
      <c r="M29" s="93">
        <v>8671</v>
      </c>
      <c r="N29" s="46">
        <f t="shared" si="5"/>
        <v>49.008082292432036</v>
      </c>
      <c r="O29" s="46">
        <f t="shared" si="6"/>
        <v>104.04797601199401</v>
      </c>
      <c r="P29" s="93">
        <v>3977</v>
      </c>
      <c r="Q29" s="46">
        <f t="shared" si="7"/>
        <v>22.477816085457526</v>
      </c>
      <c r="R29" s="93">
        <v>11931</v>
      </c>
      <c r="S29" s="46">
        <f t="shared" si="8"/>
        <v>67.43344825637257</v>
      </c>
      <c r="T29" s="93">
        <v>1785</v>
      </c>
      <c r="U29" s="46">
        <f t="shared" si="9"/>
        <v>10.088735658169897</v>
      </c>
      <c r="V29" s="46">
        <f t="shared" si="10"/>
        <v>48.29435923225212</v>
      </c>
      <c r="W29" s="46">
        <f t="shared" si="11"/>
        <v>44.88307769675635</v>
      </c>
      <c r="X29" s="93">
        <v>16085</v>
      </c>
      <c r="Y29" s="94">
        <f t="shared" si="12"/>
        <v>0.08671581623169129</v>
      </c>
      <c r="Z29" s="55">
        <f t="shared" si="13"/>
        <v>1.4848491841868408</v>
      </c>
      <c r="AA29" s="46">
        <v>74.6</v>
      </c>
      <c r="AB29" s="46">
        <v>1</v>
      </c>
      <c r="AC29" s="95">
        <v>144.13</v>
      </c>
      <c r="AD29" s="95">
        <v>78.54</v>
      </c>
      <c r="AE29" s="95">
        <v>2.73</v>
      </c>
      <c r="AF29" s="95">
        <v>46</v>
      </c>
      <c r="AG29" s="94">
        <v>0.649</v>
      </c>
      <c r="AH29" s="94">
        <v>0.732</v>
      </c>
      <c r="AI29" s="96">
        <v>0.6007228493780704</v>
      </c>
      <c r="AJ29" s="96">
        <v>0.44677617223957</v>
      </c>
      <c r="AK29" s="96">
        <v>0.879445701357466</v>
      </c>
      <c r="AL29" s="96">
        <v>0.6230510752688172</v>
      </c>
      <c r="AM29" s="96">
        <v>0.6374989495609809</v>
      </c>
      <c r="AN29" s="54">
        <v>314</v>
      </c>
      <c r="AO29" s="54">
        <v>28</v>
      </c>
      <c r="AP29" s="94">
        <v>0.4537716</v>
      </c>
      <c r="AQ29" s="97">
        <v>194209.64576612902</v>
      </c>
      <c r="AR29" s="97">
        <v>207884.61108870967</v>
      </c>
      <c r="AS29" s="93">
        <v>63176.655</v>
      </c>
      <c r="AT29" s="55">
        <v>0.43285</v>
      </c>
      <c r="AU29" s="98">
        <v>5.423347398030942</v>
      </c>
      <c r="AV29" s="98">
        <v>21.0070323488045</v>
      </c>
      <c r="AW29" s="98">
        <v>26.430379746835442</v>
      </c>
      <c r="AX29" s="65">
        <v>73.56962025316456</v>
      </c>
      <c r="AY29" s="99">
        <v>19.7</v>
      </c>
      <c r="AZ29" s="98">
        <v>47.57804090419806</v>
      </c>
      <c r="BA29" s="22">
        <f t="shared" si="14"/>
        <v>96.25942684766214</v>
      </c>
      <c r="BB29" s="22">
        <v>3.7405731523378583</v>
      </c>
      <c r="BC29" s="31">
        <v>2.9411764705882355</v>
      </c>
      <c r="BD29" s="100">
        <v>65.52</v>
      </c>
      <c r="BE29" s="100">
        <v>8.95</v>
      </c>
      <c r="BF29" s="100">
        <v>25.54</v>
      </c>
      <c r="BG29" s="46">
        <v>36</v>
      </c>
      <c r="BH29" s="101">
        <v>50.1</v>
      </c>
      <c r="BI29" s="23">
        <v>83.82490132759239</v>
      </c>
      <c r="BJ29" s="24">
        <v>81.1</v>
      </c>
      <c r="BK29" s="22">
        <v>6.653991830672113</v>
      </c>
      <c r="BL29" s="25">
        <v>6.01</v>
      </c>
      <c r="BM29" s="25">
        <v>66.40012543116964</v>
      </c>
      <c r="BN29" s="27">
        <v>31.129032258064516</v>
      </c>
      <c r="BO29" s="27">
        <v>4.798387096774194</v>
      </c>
      <c r="BP29" s="27">
        <v>0.4637096774193548</v>
      </c>
      <c r="BQ29" s="27">
        <v>78.40725806451613</v>
      </c>
      <c r="BR29" s="27">
        <v>32.03629032258065</v>
      </c>
      <c r="BS29" s="27">
        <v>4.455645161290323</v>
      </c>
      <c r="BT29" s="95">
        <v>1.18</v>
      </c>
      <c r="BU29" s="102">
        <v>0</v>
      </c>
      <c r="BV29" s="102">
        <v>17.54385964912281</v>
      </c>
      <c r="BW29" s="27">
        <v>2.1</v>
      </c>
      <c r="BX29" s="27">
        <v>0.4</v>
      </c>
      <c r="BY29" s="27">
        <v>19.6</v>
      </c>
      <c r="BZ29" s="27">
        <v>9.4</v>
      </c>
      <c r="CA29" s="39">
        <v>566.7789001122335</v>
      </c>
      <c r="CB29" s="39">
        <v>1178.4511784511785</v>
      </c>
      <c r="CC29" s="103" t="s">
        <v>67</v>
      </c>
      <c r="CD29" s="95">
        <v>12</v>
      </c>
      <c r="CE29" s="42">
        <v>10063</v>
      </c>
      <c r="CF29" s="104">
        <v>56.875600519979656</v>
      </c>
      <c r="CG29" s="42">
        <v>3529</v>
      </c>
      <c r="CH29" s="46">
        <v>19.94574125360312</v>
      </c>
      <c r="CI29" s="44">
        <v>19446</v>
      </c>
      <c r="CJ29" s="46">
        <v>109.9078731701803</v>
      </c>
      <c r="CK29" s="27">
        <v>88.80450070323488</v>
      </c>
      <c r="CL29" s="27">
        <v>0</v>
      </c>
      <c r="CM29" s="27">
        <v>10.734177215189874</v>
      </c>
      <c r="CN29" s="46">
        <v>11.032348804500703</v>
      </c>
      <c r="CO29" s="46">
        <v>16.01223865374809</v>
      </c>
      <c r="CP29" s="27">
        <v>66.25900851714349</v>
      </c>
      <c r="CQ29" s="27">
        <v>55.984224965706446</v>
      </c>
      <c r="CR29" s="91">
        <v>104.38099936813161</v>
      </c>
      <c r="CS29" s="91">
        <v>49.45621064682312</v>
      </c>
      <c r="CT29" s="46">
        <v>45.05526897568165</v>
      </c>
      <c r="CU29" s="46">
        <v>11.098010316875461</v>
      </c>
      <c r="CV29" s="46">
        <v>0</v>
      </c>
      <c r="CW29" s="46">
        <v>0</v>
      </c>
      <c r="CX29" s="46">
        <v>0</v>
      </c>
      <c r="CY29" s="52">
        <v>562.8203787007009</v>
      </c>
      <c r="CZ29" s="52">
        <v>399.2561802669</v>
      </c>
      <c r="DA29" s="52">
        <v>482.86187904390135</v>
      </c>
      <c r="DB29" s="52">
        <v>511.82713099507316</v>
      </c>
      <c r="DC29" s="52">
        <v>398.9459876505766</v>
      </c>
      <c r="DD29" s="52">
        <v>455.40796663943945</v>
      </c>
      <c r="DE29" s="54">
        <v>168</v>
      </c>
      <c r="DF29" s="54">
        <v>170</v>
      </c>
      <c r="DG29" s="54">
        <v>169</v>
      </c>
      <c r="DH29" s="54">
        <v>190</v>
      </c>
      <c r="DI29" s="54">
        <v>171</v>
      </c>
      <c r="DJ29" s="54">
        <v>181</v>
      </c>
      <c r="DK29" s="54">
        <v>77</v>
      </c>
      <c r="DL29" s="54">
        <v>77</v>
      </c>
      <c r="DM29" s="54">
        <v>77</v>
      </c>
      <c r="DN29" s="54">
        <v>86</v>
      </c>
      <c r="DO29" s="54">
        <v>77</v>
      </c>
      <c r="DP29" s="54">
        <v>81</v>
      </c>
      <c r="DQ29" s="54">
        <v>127</v>
      </c>
      <c r="DR29" s="54">
        <v>21</v>
      </c>
      <c r="DS29" s="54">
        <v>74</v>
      </c>
      <c r="DT29" s="54">
        <v>131</v>
      </c>
      <c r="DU29" s="54">
        <v>21</v>
      </c>
      <c r="DV29" s="54">
        <v>77</v>
      </c>
      <c r="DW29" s="46">
        <v>719.3</v>
      </c>
      <c r="DX29" s="46">
        <v>1.8</v>
      </c>
      <c r="DY29" s="46">
        <v>5.4</v>
      </c>
      <c r="DZ29" s="46">
        <v>77.3</v>
      </c>
      <c r="EA29" s="46">
        <v>984.3</v>
      </c>
      <c r="EB29" s="46">
        <v>1.8</v>
      </c>
      <c r="EC29" s="46">
        <v>9.1</v>
      </c>
      <c r="ED29" s="46">
        <v>104.3</v>
      </c>
      <c r="EE29" s="46">
        <v>443.65</v>
      </c>
      <c r="EF29" s="46">
        <v>1.6</v>
      </c>
      <c r="EG29" s="46">
        <v>1.6</v>
      </c>
      <c r="EH29" s="46">
        <v>49.3</v>
      </c>
      <c r="EI29" s="55">
        <v>77.28</v>
      </c>
      <c r="EJ29" s="55">
        <v>58.18</v>
      </c>
      <c r="EK29" s="55">
        <v>75.15</v>
      </c>
      <c r="EL29" s="55">
        <v>56.18</v>
      </c>
      <c r="EM29" s="55">
        <v>79.49</v>
      </c>
      <c r="EN29" s="55">
        <v>60.26</v>
      </c>
      <c r="EO29" s="55">
        <v>57.01</v>
      </c>
      <c r="EP29" s="55">
        <v>61.18</v>
      </c>
      <c r="EQ29" s="55">
        <v>66.42</v>
      </c>
      <c r="ER29" s="55">
        <v>54.29</v>
      </c>
      <c r="ES29" s="55">
        <v>59.85</v>
      </c>
      <c r="ET29" s="55">
        <v>64.93</v>
      </c>
      <c r="EU29" s="55">
        <v>59.83</v>
      </c>
      <c r="EV29" s="55">
        <v>62.57</v>
      </c>
      <c r="EW29" s="55">
        <v>67.96</v>
      </c>
      <c r="EX29" s="53">
        <v>9.627459187944746</v>
      </c>
      <c r="EY29" s="53">
        <v>10.699588477366255</v>
      </c>
      <c r="EZ29" s="53">
        <v>8.517887563884157</v>
      </c>
      <c r="FA29" s="56">
        <v>12.60835303388495</v>
      </c>
      <c r="FB29" s="56">
        <v>7.881773399014778</v>
      </c>
      <c r="FC29" s="56">
        <v>9.70873786407767</v>
      </c>
      <c r="FD29" s="56">
        <v>13.782542113323123</v>
      </c>
      <c r="FE29" s="56">
        <v>7.936507936507936</v>
      </c>
      <c r="FF29" s="56">
        <v>0</v>
      </c>
      <c r="FG29" s="56">
        <v>11.363636363636363</v>
      </c>
      <c r="FH29" s="56">
        <v>7.8277886497064575</v>
      </c>
      <c r="FI29" s="56">
        <v>0</v>
      </c>
      <c r="FJ29" s="53">
        <v>5.8601925491837585</v>
      </c>
      <c r="FK29" s="53">
        <v>5.761316872427984</v>
      </c>
      <c r="FL29" s="53">
        <v>5.96252129471891</v>
      </c>
      <c r="FM29" s="46">
        <v>5.516154452324665</v>
      </c>
      <c r="FN29" s="46">
        <v>5.9113300492610845</v>
      </c>
      <c r="FO29" s="46">
        <v>9.70873786407767</v>
      </c>
      <c r="FP29" s="46">
        <v>4.594180704441042</v>
      </c>
      <c r="FQ29" s="46">
        <v>5.952380952380952</v>
      </c>
      <c r="FR29" s="46">
        <v>17.543859649122805</v>
      </c>
      <c r="FS29" s="46">
        <v>6.493506493506494</v>
      </c>
      <c r="FT29" s="46">
        <v>5.870841487279844</v>
      </c>
      <c r="FU29" s="46">
        <v>0</v>
      </c>
      <c r="FV29" s="116">
        <v>722</v>
      </c>
      <c r="FW29" s="116">
        <v>903</v>
      </c>
      <c r="FX29" s="106">
        <f t="shared" si="0"/>
        <v>79.95570321151716</v>
      </c>
      <c r="FY29" s="118">
        <v>0.7570530255280306</v>
      </c>
      <c r="FZ29" s="93">
        <v>1</v>
      </c>
    </row>
    <row r="30" spans="1:182" ht="11.25">
      <c r="A30" s="92" t="s">
        <v>161</v>
      </c>
      <c r="B30" s="60">
        <v>7406</v>
      </c>
      <c r="C30" s="60">
        <v>28</v>
      </c>
      <c r="D30" s="29" t="s">
        <v>48</v>
      </c>
      <c r="E30" s="29" t="s">
        <v>43</v>
      </c>
      <c r="F30" s="108">
        <v>1313.4</v>
      </c>
      <c r="G30" s="93">
        <v>40372</v>
      </c>
      <c r="H30" s="46">
        <f t="shared" si="1"/>
        <v>30.738541190802493</v>
      </c>
      <c r="I30" s="94">
        <f t="shared" si="2"/>
        <v>0.23848013981793117</v>
      </c>
      <c r="J30" s="55">
        <f t="shared" si="3"/>
        <v>4.038472118717396</v>
      </c>
      <c r="K30" s="93">
        <v>19994</v>
      </c>
      <c r="L30" s="46">
        <f t="shared" si="4"/>
        <v>49.5244228673338</v>
      </c>
      <c r="M30" s="93">
        <v>20378</v>
      </c>
      <c r="N30" s="46">
        <f t="shared" si="5"/>
        <v>50.4755771326662</v>
      </c>
      <c r="O30" s="46">
        <f t="shared" si="6"/>
        <v>98.11561487879085</v>
      </c>
      <c r="P30" s="93">
        <v>9165</v>
      </c>
      <c r="Q30" s="46">
        <f t="shared" si="7"/>
        <v>22.701377192113345</v>
      </c>
      <c r="R30" s="93">
        <v>27097</v>
      </c>
      <c r="S30" s="46">
        <f t="shared" si="8"/>
        <v>67.11829981175072</v>
      </c>
      <c r="T30" s="93">
        <v>4110</v>
      </c>
      <c r="U30" s="46">
        <f t="shared" si="9"/>
        <v>10.180322996135935</v>
      </c>
      <c r="V30" s="46">
        <f t="shared" si="10"/>
        <v>48.990663173044986</v>
      </c>
      <c r="W30" s="46">
        <f t="shared" si="11"/>
        <v>44.84451718494272</v>
      </c>
      <c r="X30" s="93">
        <v>42147</v>
      </c>
      <c r="Y30" s="94">
        <f t="shared" si="12"/>
        <v>0.22721862024974154</v>
      </c>
      <c r="Z30" s="55">
        <f t="shared" si="13"/>
        <v>3.890701807020378</v>
      </c>
      <c r="AA30" s="46">
        <v>46.8</v>
      </c>
      <c r="AB30" s="46">
        <v>2.8</v>
      </c>
      <c r="AC30" s="95">
        <v>91.31</v>
      </c>
      <c r="AD30" s="95">
        <v>72.78</v>
      </c>
      <c r="AE30" s="95">
        <v>0</v>
      </c>
      <c r="AF30" s="95">
        <v>25</v>
      </c>
      <c r="AG30" s="94">
        <v>0.654</v>
      </c>
      <c r="AH30" s="94">
        <v>0.796</v>
      </c>
      <c r="AI30" s="96">
        <v>0.640267962215362</v>
      </c>
      <c r="AJ30" s="96">
        <v>0.45725777552400115</v>
      </c>
      <c r="AK30" s="96">
        <v>0.8573134180167686</v>
      </c>
      <c r="AL30" s="96">
        <v>0.7069920999882089</v>
      </c>
      <c r="AM30" s="96">
        <v>0.6654578139360852</v>
      </c>
      <c r="AN30" s="54">
        <v>282</v>
      </c>
      <c r="AO30" s="54">
        <v>19</v>
      </c>
      <c r="AP30" s="94">
        <v>0.3195253</v>
      </c>
      <c r="AQ30" s="97">
        <v>323867.5628758401</v>
      </c>
      <c r="AR30" s="97">
        <v>336026.99717014504</v>
      </c>
      <c r="AS30" s="93">
        <v>104755.88</v>
      </c>
      <c r="AT30" s="55">
        <v>0.47122</v>
      </c>
      <c r="AU30" s="98">
        <v>4.864563254539921</v>
      </c>
      <c r="AV30" s="98">
        <v>19.295931825098915</v>
      </c>
      <c r="AW30" s="98">
        <v>24.160495079638835</v>
      </c>
      <c r="AX30" s="65">
        <v>75.83950492036116</v>
      </c>
      <c r="AY30" s="99">
        <v>31.6</v>
      </c>
      <c r="AZ30" s="98">
        <v>50.800614872221864</v>
      </c>
      <c r="BA30" s="22">
        <f t="shared" si="14"/>
        <v>91.74178906890248</v>
      </c>
      <c r="BB30" s="22">
        <v>8.258210931097523</v>
      </c>
      <c r="BC30" s="31">
        <v>6.644392611738007</v>
      </c>
      <c r="BD30" s="100">
        <v>31.53</v>
      </c>
      <c r="BE30" s="100">
        <v>23.07</v>
      </c>
      <c r="BF30" s="100">
        <v>45.4</v>
      </c>
      <c r="BG30" s="46">
        <v>30.8</v>
      </c>
      <c r="BH30" s="101">
        <v>43.5</v>
      </c>
      <c r="BI30" s="23">
        <v>88.77858195093832</v>
      </c>
      <c r="BJ30" s="24">
        <v>86.7</v>
      </c>
      <c r="BK30" s="22">
        <v>8.22766284506501</v>
      </c>
      <c r="BL30" s="25">
        <v>7.55</v>
      </c>
      <c r="BM30" s="25">
        <v>65.59803688751683</v>
      </c>
      <c r="BN30" s="27">
        <v>23.461266360099046</v>
      </c>
      <c r="BO30" s="27">
        <v>9.718783162362929</v>
      </c>
      <c r="BP30" s="27">
        <v>0.5217545100813583</v>
      </c>
      <c r="BQ30" s="27">
        <v>84.58613371064733</v>
      </c>
      <c r="BR30" s="27">
        <v>45.40148567385921</v>
      </c>
      <c r="BS30" s="27">
        <v>10.169791298195967</v>
      </c>
      <c r="BT30" s="95">
        <v>0.01</v>
      </c>
      <c r="BU30" s="102">
        <v>0.5555555555555556</v>
      </c>
      <c r="BV30" s="102">
        <v>23.333333333333332</v>
      </c>
      <c r="BW30" s="27">
        <v>2</v>
      </c>
      <c r="BX30" s="27">
        <v>0.3</v>
      </c>
      <c r="BY30" s="27">
        <v>23.7</v>
      </c>
      <c r="BZ30" s="27">
        <v>8.9</v>
      </c>
      <c r="CA30" s="39">
        <v>1090.311659862591</v>
      </c>
      <c r="CB30" s="39">
        <v>2591.357164193966</v>
      </c>
      <c r="CC30" s="103" t="s">
        <v>67</v>
      </c>
      <c r="CD30" s="95">
        <v>28</v>
      </c>
      <c r="CE30" s="42">
        <v>25545</v>
      </c>
      <c r="CF30" s="104">
        <v>63.2740513226989</v>
      </c>
      <c r="CG30" s="42">
        <v>3894</v>
      </c>
      <c r="CH30" s="46">
        <v>9.645298721886457</v>
      </c>
      <c r="CI30" s="44">
        <v>34387</v>
      </c>
      <c r="CJ30" s="46">
        <v>85.17536906767066</v>
      </c>
      <c r="CK30" s="27">
        <v>90.68112160895667</v>
      </c>
      <c r="CL30" s="27">
        <v>2.7254996327161276</v>
      </c>
      <c r="CM30" s="27">
        <v>4.430203399275564</v>
      </c>
      <c r="CN30" s="46">
        <v>13.802274627016896</v>
      </c>
      <c r="CO30" s="46">
        <v>17.205909855994015</v>
      </c>
      <c r="CP30" s="27">
        <v>58.82792086599478</v>
      </c>
      <c r="CQ30" s="27">
        <v>49.34813753581662</v>
      </c>
      <c r="CR30" s="91">
        <v>94.26699256644602</v>
      </c>
      <c r="CS30" s="91">
        <v>68.7343671835918</v>
      </c>
      <c r="CT30" s="46">
        <v>44.32418502770262</v>
      </c>
      <c r="CU30" s="46">
        <v>12.105398788815874</v>
      </c>
      <c r="CV30" s="46">
        <v>31.878436893977632</v>
      </c>
      <c r="CW30" s="46">
        <v>31.878436893977632</v>
      </c>
      <c r="CX30" s="46">
        <v>63.756873787955264</v>
      </c>
      <c r="CY30" s="52">
        <v>873.3737625045352</v>
      </c>
      <c r="CZ30" s="52">
        <v>634.5846026746528</v>
      </c>
      <c r="DA30" s="52">
        <v>753.7506466632177</v>
      </c>
      <c r="DB30" s="52">
        <v>798.9929642523182</v>
      </c>
      <c r="DC30" s="52">
        <v>567.5660864890108</v>
      </c>
      <c r="DD30" s="52">
        <v>683.3234142638721</v>
      </c>
      <c r="DE30" s="54">
        <v>195</v>
      </c>
      <c r="DF30" s="54">
        <v>180</v>
      </c>
      <c r="DG30" s="54">
        <v>187</v>
      </c>
      <c r="DH30" s="54">
        <v>218</v>
      </c>
      <c r="DI30" s="54">
        <v>203</v>
      </c>
      <c r="DJ30" s="54">
        <v>211</v>
      </c>
      <c r="DK30" s="54">
        <v>166</v>
      </c>
      <c r="DL30" s="54">
        <v>144</v>
      </c>
      <c r="DM30" s="54">
        <v>155</v>
      </c>
      <c r="DN30" s="54">
        <v>186</v>
      </c>
      <c r="DO30" s="54">
        <v>159</v>
      </c>
      <c r="DP30" s="54">
        <v>172</v>
      </c>
      <c r="DQ30" s="54">
        <v>152</v>
      </c>
      <c r="DR30" s="54">
        <v>27</v>
      </c>
      <c r="DS30" s="54">
        <v>89</v>
      </c>
      <c r="DT30" s="54">
        <v>154</v>
      </c>
      <c r="DU30" s="54">
        <v>28</v>
      </c>
      <c r="DV30" s="54">
        <v>91</v>
      </c>
      <c r="DW30" s="46">
        <v>2099.8</v>
      </c>
      <c r="DX30" s="46">
        <v>5.1</v>
      </c>
      <c r="DY30" s="46">
        <v>4.8</v>
      </c>
      <c r="DZ30" s="46">
        <v>110.4</v>
      </c>
      <c r="EA30" s="46">
        <v>2730.85</v>
      </c>
      <c r="EB30" s="46">
        <v>5</v>
      </c>
      <c r="EC30" s="46">
        <v>8.1</v>
      </c>
      <c r="ED30" s="46">
        <v>143.4</v>
      </c>
      <c r="EE30" s="46">
        <v>1443.55</v>
      </c>
      <c r="EF30" s="46">
        <v>5.1</v>
      </c>
      <c r="EG30" s="46">
        <v>1.4</v>
      </c>
      <c r="EH30" s="46">
        <v>76</v>
      </c>
      <c r="EI30" s="55">
        <v>73.71</v>
      </c>
      <c r="EJ30" s="55">
        <v>55.21</v>
      </c>
      <c r="EK30" s="55">
        <v>69.87</v>
      </c>
      <c r="EL30" s="55">
        <v>51.3</v>
      </c>
      <c r="EM30" s="55">
        <v>77.71</v>
      </c>
      <c r="EN30" s="55">
        <v>59.27</v>
      </c>
      <c r="EO30" s="55">
        <v>52.21</v>
      </c>
      <c r="EP30" s="55">
        <v>58.31</v>
      </c>
      <c r="EQ30" s="55">
        <v>63.57</v>
      </c>
      <c r="ER30" s="55">
        <v>49.15</v>
      </c>
      <c r="ES30" s="55">
        <v>56.56</v>
      </c>
      <c r="ET30" s="55">
        <v>62.97</v>
      </c>
      <c r="EU30" s="55">
        <v>55.4</v>
      </c>
      <c r="EV30" s="55">
        <v>60.12</v>
      </c>
      <c r="EW30" s="55">
        <v>64.2</v>
      </c>
      <c r="EX30" s="53">
        <v>9.27546377318866</v>
      </c>
      <c r="EY30" s="53">
        <v>10.259917920656635</v>
      </c>
      <c r="EZ30" s="53">
        <v>8.24372759856631</v>
      </c>
      <c r="FA30" s="56">
        <v>12.22707423580786</v>
      </c>
      <c r="FB30" s="56">
        <v>7.902298850574714</v>
      </c>
      <c r="FC30" s="56">
        <v>6.289308176100629</v>
      </c>
      <c r="FD30" s="56">
        <v>13.593882752761258</v>
      </c>
      <c r="FE30" s="56">
        <v>8.540925266903916</v>
      </c>
      <c r="FF30" s="56">
        <v>5.88235294117647</v>
      </c>
      <c r="FG30" s="56">
        <v>10.781671159029651</v>
      </c>
      <c r="FH30" s="56">
        <v>7.251631617113851</v>
      </c>
      <c r="FI30" s="56">
        <v>6.756756756756757</v>
      </c>
      <c r="FJ30" s="53">
        <v>9.800490024501224</v>
      </c>
      <c r="FK30" s="53">
        <v>10.259917920656635</v>
      </c>
      <c r="FL30" s="53">
        <v>9.31899641577061</v>
      </c>
      <c r="FM30" s="46">
        <v>11.790393013100438</v>
      </c>
      <c r="FN30" s="46">
        <v>9.698275862068966</v>
      </c>
      <c r="FO30" s="46">
        <v>3.1446540880503147</v>
      </c>
      <c r="FP30" s="46">
        <v>12.744265080713678</v>
      </c>
      <c r="FQ30" s="46">
        <v>9.252669039145907</v>
      </c>
      <c r="FR30" s="46">
        <v>5.88235294117647</v>
      </c>
      <c r="FS30" s="46">
        <v>10.781671159029651</v>
      </c>
      <c r="FT30" s="46">
        <v>10.15228426395939</v>
      </c>
      <c r="FU30" s="46">
        <v>0</v>
      </c>
      <c r="FV30" s="116">
        <v>2402</v>
      </c>
      <c r="FW30" s="116">
        <v>2914</v>
      </c>
      <c r="FX30" s="106">
        <f t="shared" si="0"/>
        <v>82.4296499656829</v>
      </c>
      <c r="FY30" s="118">
        <v>0.6433388801684095</v>
      </c>
      <c r="FZ30" s="93">
        <v>4</v>
      </c>
    </row>
    <row r="31" spans="1:182" ht="11.25">
      <c r="A31" s="92" t="s">
        <v>162</v>
      </c>
      <c r="B31" s="60">
        <v>7407</v>
      </c>
      <c r="C31" s="60">
        <v>29</v>
      </c>
      <c r="D31" s="29" t="s">
        <v>49</v>
      </c>
      <c r="E31" s="29" t="s">
        <v>43</v>
      </c>
      <c r="F31" s="108">
        <v>189.8</v>
      </c>
      <c r="G31" s="93">
        <v>14683</v>
      </c>
      <c r="H31" s="46">
        <f t="shared" si="1"/>
        <v>77.36037934668072</v>
      </c>
      <c r="I31" s="94">
        <f t="shared" si="2"/>
        <v>0.08673347599689596</v>
      </c>
      <c r="J31" s="55">
        <f t="shared" si="3"/>
        <v>1.4687626602379749</v>
      </c>
      <c r="K31" s="93">
        <v>7235</v>
      </c>
      <c r="L31" s="46">
        <f t="shared" si="4"/>
        <v>49.27467138868079</v>
      </c>
      <c r="M31" s="93">
        <v>7448</v>
      </c>
      <c r="N31" s="46">
        <f t="shared" si="5"/>
        <v>50.72532861131921</v>
      </c>
      <c r="O31" s="46">
        <f t="shared" si="6"/>
        <v>97.14017185821697</v>
      </c>
      <c r="P31" s="93">
        <v>3148</v>
      </c>
      <c r="Q31" s="46">
        <f t="shared" si="7"/>
        <v>21.439760266975412</v>
      </c>
      <c r="R31" s="93">
        <v>9770</v>
      </c>
      <c r="S31" s="46">
        <f t="shared" si="8"/>
        <v>66.53953551726487</v>
      </c>
      <c r="T31" s="93">
        <v>1765</v>
      </c>
      <c r="U31" s="46">
        <f t="shared" si="9"/>
        <v>12.020704215759721</v>
      </c>
      <c r="V31" s="46">
        <f t="shared" si="10"/>
        <v>50.28659160696008</v>
      </c>
      <c r="W31" s="46">
        <f t="shared" si="11"/>
        <v>56.06734434561626</v>
      </c>
      <c r="X31" s="93">
        <v>14146</v>
      </c>
      <c r="Y31" s="94">
        <f t="shared" si="12"/>
        <v>0.07626247661880665</v>
      </c>
      <c r="Z31" s="55">
        <f t="shared" si="13"/>
        <v>1.305854930650112</v>
      </c>
      <c r="AA31" s="46">
        <v>60.1</v>
      </c>
      <c r="AB31" s="46">
        <v>2</v>
      </c>
      <c r="AC31" s="95">
        <v>90.83</v>
      </c>
      <c r="AD31" s="95">
        <v>77.69</v>
      </c>
      <c r="AE31" s="95">
        <v>2.32</v>
      </c>
      <c r="AF31" s="95">
        <v>44</v>
      </c>
      <c r="AG31" s="94">
        <v>0.648</v>
      </c>
      <c r="AH31" s="94">
        <v>0.763</v>
      </c>
      <c r="AI31" s="96">
        <v>0.6520249907097733</v>
      </c>
      <c r="AJ31" s="96">
        <v>0.47525179224162983</v>
      </c>
      <c r="AK31" s="96">
        <v>0.8825168092909536</v>
      </c>
      <c r="AL31" s="96">
        <v>0.6648626486264863</v>
      </c>
      <c r="AM31" s="96">
        <v>0.6686640602172107</v>
      </c>
      <c r="AN31" s="54">
        <v>276</v>
      </c>
      <c r="AO31" s="54">
        <v>15</v>
      </c>
      <c r="AP31" s="94">
        <v>0.4544189</v>
      </c>
      <c r="AQ31" s="97">
        <v>279056.16777367773</v>
      </c>
      <c r="AR31" s="97">
        <v>290208.8314883149</v>
      </c>
      <c r="AS31" s="93">
        <v>93937.806</v>
      </c>
      <c r="AT31" s="55">
        <v>0.46389</v>
      </c>
      <c r="AU31" s="98">
        <v>2.2896589433394845</v>
      </c>
      <c r="AV31" s="98">
        <v>15.97976898366482</v>
      </c>
      <c r="AW31" s="98">
        <v>18.269427927004305</v>
      </c>
      <c r="AX31" s="65">
        <v>81.7305720729957</v>
      </c>
      <c r="AY31" s="99">
        <v>26.4</v>
      </c>
      <c r="AZ31" s="98">
        <v>56.046591298389856</v>
      </c>
      <c r="BA31" s="22">
        <f t="shared" si="14"/>
        <v>91.33557457212714</v>
      </c>
      <c r="BB31" s="22">
        <v>8.66442542787286</v>
      </c>
      <c r="BC31" s="31">
        <v>8.099022004889976</v>
      </c>
      <c r="BD31" s="100">
        <v>44.33</v>
      </c>
      <c r="BE31" s="100">
        <v>18.02</v>
      </c>
      <c r="BF31" s="100">
        <v>37.65</v>
      </c>
      <c r="BG31" s="46">
        <v>20.2</v>
      </c>
      <c r="BH31" s="101">
        <v>37.7</v>
      </c>
      <c r="BI31" s="23">
        <v>91.54676258992805</v>
      </c>
      <c r="BJ31" s="24">
        <v>89.2</v>
      </c>
      <c r="BK31" s="22">
        <v>8.014131551901336</v>
      </c>
      <c r="BL31" s="25">
        <v>7.22</v>
      </c>
      <c r="BM31" s="25">
        <v>68.58277591973244</v>
      </c>
      <c r="BN31" s="27">
        <v>19.458794587945878</v>
      </c>
      <c r="BO31" s="27">
        <v>7.134071340713407</v>
      </c>
      <c r="BP31" s="27">
        <v>0.6888068880688807</v>
      </c>
      <c r="BQ31" s="27">
        <v>83.8130381303813</v>
      </c>
      <c r="BR31" s="27">
        <v>46.93726937269373</v>
      </c>
      <c r="BS31" s="27">
        <v>7.503075030750307</v>
      </c>
      <c r="BT31" s="95">
        <v>1.01</v>
      </c>
      <c r="BU31" s="102">
        <v>0</v>
      </c>
      <c r="BV31" s="102">
        <v>24.41860465116279</v>
      </c>
      <c r="BW31" s="27">
        <v>3.1</v>
      </c>
      <c r="BX31" s="27">
        <v>0.5</v>
      </c>
      <c r="BY31" s="27">
        <v>24.6</v>
      </c>
      <c r="BZ31" s="27">
        <v>12.1</v>
      </c>
      <c r="CA31" s="39">
        <v>557.2166349551509</v>
      </c>
      <c r="CB31" s="39">
        <v>1318.2930144060886</v>
      </c>
      <c r="CC31" s="103" t="s">
        <v>67</v>
      </c>
      <c r="CD31" s="95">
        <v>12</v>
      </c>
      <c r="CE31" s="42">
        <v>8379</v>
      </c>
      <c r="CF31" s="104">
        <v>57.06599468773411</v>
      </c>
      <c r="CG31" s="42">
        <v>1891</v>
      </c>
      <c r="CH31" s="46">
        <v>12.87883947422189</v>
      </c>
      <c r="CI31" s="44">
        <v>16088</v>
      </c>
      <c r="CJ31" s="46">
        <v>109.5688891915821</v>
      </c>
      <c r="CK31" s="27">
        <v>95.89911831043675</v>
      </c>
      <c r="CL31" s="27">
        <v>0.9637071970473652</v>
      </c>
      <c r="CM31" s="27">
        <v>0.9158635773357938</v>
      </c>
      <c r="CN31" s="46">
        <v>19.096439067732895</v>
      </c>
      <c r="CO31" s="46">
        <v>4.724409448818897</v>
      </c>
      <c r="CP31" s="27">
        <v>69.45190757657174</v>
      </c>
      <c r="CQ31" s="27">
        <v>57.78217821782178</v>
      </c>
      <c r="CR31" s="91">
        <v>109.34768179086454</v>
      </c>
      <c r="CS31" s="91">
        <v>64.08904510837726</v>
      </c>
      <c r="CT31" s="46">
        <v>48.17307692307692</v>
      </c>
      <c r="CU31" s="46">
        <v>9.567307692307692</v>
      </c>
      <c r="CV31" s="46">
        <v>26.399155227032736</v>
      </c>
      <c r="CW31" s="46">
        <v>6.599788806758184</v>
      </c>
      <c r="CX31" s="46">
        <v>32.99894403379092</v>
      </c>
      <c r="CY31" s="52">
        <v>785.502559956885</v>
      </c>
      <c r="CZ31" s="52">
        <v>522.5875434375836</v>
      </c>
      <c r="DA31" s="52">
        <v>653.5158346752551</v>
      </c>
      <c r="DB31" s="52">
        <v>662.0625372173841</v>
      </c>
      <c r="DC31" s="52">
        <v>461.1149933550882</v>
      </c>
      <c r="DD31" s="52">
        <v>561.6268739336765</v>
      </c>
      <c r="DE31" s="54">
        <v>181</v>
      </c>
      <c r="DF31" s="54">
        <v>155</v>
      </c>
      <c r="DG31" s="54">
        <v>168</v>
      </c>
      <c r="DH31" s="54">
        <v>225</v>
      </c>
      <c r="DI31" s="54">
        <v>180</v>
      </c>
      <c r="DJ31" s="54">
        <v>203</v>
      </c>
      <c r="DK31" s="54">
        <v>136</v>
      </c>
      <c r="DL31" s="54">
        <v>117</v>
      </c>
      <c r="DM31" s="54">
        <v>127</v>
      </c>
      <c r="DN31" s="54">
        <v>166</v>
      </c>
      <c r="DO31" s="54">
        <v>132</v>
      </c>
      <c r="DP31" s="54">
        <v>149</v>
      </c>
      <c r="DQ31" s="54">
        <v>120</v>
      </c>
      <c r="DR31" s="54">
        <v>22</v>
      </c>
      <c r="DS31" s="54">
        <v>71</v>
      </c>
      <c r="DT31" s="54">
        <v>127</v>
      </c>
      <c r="DU31" s="54">
        <v>24</v>
      </c>
      <c r="DV31" s="54">
        <v>75</v>
      </c>
      <c r="DW31" s="46">
        <v>718.4</v>
      </c>
      <c r="DX31" s="46">
        <v>1.8</v>
      </c>
      <c r="DY31" s="46">
        <v>4.9</v>
      </c>
      <c r="DZ31" s="46">
        <v>98.2</v>
      </c>
      <c r="EA31" s="46">
        <v>957.4</v>
      </c>
      <c r="EB31" s="46">
        <v>1.8</v>
      </c>
      <c r="EC31" s="46">
        <v>8.3</v>
      </c>
      <c r="ED31" s="46">
        <v>130.9</v>
      </c>
      <c r="EE31" s="46">
        <v>469.85</v>
      </c>
      <c r="EF31" s="46">
        <v>1.7</v>
      </c>
      <c r="EG31" s="46">
        <v>1.4</v>
      </c>
      <c r="EH31" s="46">
        <v>64.1</v>
      </c>
      <c r="EI31" s="55">
        <v>74.84</v>
      </c>
      <c r="EJ31" s="55">
        <v>56.31</v>
      </c>
      <c r="EK31" s="55">
        <v>72.88</v>
      </c>
      <c r="EL31" s="55">
        <v>54.39</v>
      </c>
      <c r="EM31" s="55">
        <v>76.88</v>
      </c>
      <c r="EN31" s="55">
        <v>58.31</v>
      </c>
      <c r="EO31" s="55">
        <v>54.6</v>
      </c>
      <c r="EP31" s="55">
        <v>57.3</v>
      </c>
      <c r="EQ31" s="55">
        <v>58.63</v>
      </c>
      <c r="ER31" s="55">
        <v>50.94</v>
      </c>
      <c r="ES31" s="55">
        <v>55.21</v>
      </c>
      <c r="ET31" s="55">
        <v>56.83</v>
      </c>
      <c r="EU31" s="55">
        <v>58.4</v>
      </c>
      <c r="EV31" s="55">
        <v>59.48</v>
      </c>
      <c r="EW31" s="55">
        <v>60.5</v>
      </c>
      <c r="EX31" s="53">
        <v>9.234111895708853</v>
      </c>
      <c r="EY31" s="53">
        <v>10</v>
      </c>
      <c r="EZ31" s="53">
        <v>8.501594048884165</v>
      </c>
      <c r="FA31" s="56">
        <v>12.145748987854251</v>
      </c>
      <c r="FB31" s="56">
        <v>8.474576271186441</v>
      </c>
      <c r="FC31" s="56">
        <v>6.5359477124183005</v>
      </c>
      <c r="FD31" s="56">
        <v>14.124293785310734</v>
      </c>
      <c r="FE31" s="56">
        <v>8.51063829787234</v>
      </c>
      <c r="FF31" s="56">
        <v>0</v>
      </c>
      <c r="FG31" s="56">
        <v>10.335917312661499</v>
      </c>
      <c r="FH31" s="56">
        <v>6.329113924050633</v>
      </c>
      <c r="FI31" s="56">
        <v>0</v>
      </c>
      <c r="FJ31" s="53">
        <v>11.950027159152635</v>
      </c>
      <c r="FK31" s="53">
        <v>11.11111111111111</v>
      </c>
      <c r="FL31" s="53">
        <v>12.752391073326248</v>
      </c>
      <c r="FM31" s="46">
        <v>10.79622132253711</v>
      </c>
      <c r="FN31" s="46">
        <v>10.59322033898305</v>
      </c>
      <c r="FO31" s="46">
        <v>26.143790849673202</v>
      </c>
      <c r="FP31" s="46">
        <v>14.124293785310734</v>
      </c>
      <c r="FQ31" s="46">
        <v>8.51063829787234</v>
      </c>
      <c r="FR31" s="46">
        <v>13.333333333333334</v>
      </c>
      <c r="FS31" s="46">
        <v>7.751937984496124</v>
      </c>
      <c r="FT31" s="46">
        <v>12.658227848101266</v>
      </c>
      <c r="FU31" s="46">
        <v>38.46153846153847</v>
      </c>
      <c r="FV31" s="116">
        <v>810</v>
      </c>
      <c r="FW31" s="116">
        <v>974</v>
      </c>
      <c r="FX31" s="106">
        <f t="shared" si="0"/>
        <v>83.16221765913757</v>
      </c>
      <c r="FY31" s="118">
        <v>0.7823859075794057</v>
      </c>
      <c r="FZ31" s="93">
        <v>3</v>
      </c>
    </row>
    <row r="32" spans="1:182" ht="11.25">
      <c r="A32" s="92" t="s">
        <v>163</v>
      </c>
      <c r="B32" s="60">
        <v>7408</v>
      </c>
      <c r="C32" s="60">
        <v>30</v>
      </c>
      <c r="D32" s="29" t="s">
        <v>50</v>
      </c>
      <c r="E32" s="29" t="s">
        <v>43</v>
      </c>
      <c r="F32" s="108">
        <v>262.1</v>
      </c>
      <c r="G32" s="93">
        <v>17008</v>
      </c>
      <c r="H32" s="46">
        <f t="shared" si="1"/>
        <v>64.89126287676459</v>
      </c>
      <c r="I32" s="94">
        <f t="shared" si="2"/>
        <v>0.10046740855105948</v>
      </c>
      <c r="J32" s="55">
        <f t="shared" si="3"/>
        <v>1.7013359208150567</v>
      </c>
      <c r="K32" s="93">
        <v>8767</v>
      </c>
      <c r="L32" s="46">
        <f t="shared" si="4"/>
        <v>51.54633113828786</v>
      </c>
      <c r="M32" s="93">
        <v>8241</v>
      </c>
      <c r="N32" s="46">
        <f t="shared" si="5"/>
        <v>48.45366886171214</v>
      </c>
      <c r="O32" s="46">
        <f t="shared" si="6"/>
        <v>106.38272054362335</v>
      </c>
      <c r="P32" s="93">
        <v>3904</v>
      </c>
      <c r="Q32" s="46">
        <f t="shared" si="7"/>
        <v>22.95390404515522</v>
      </c>
      <c r="R32" s="93">
        <v>11672</v>
      </c>
      <c r="S32" s="46">
        <f t="shared" si="8"/>
        <v>68.62652869238006</v>
      </c>
      <c r="T32" s="93">
        <v>1432</v>
      </c>
      <c r="U32" s="46">
        <f t="shared" si="9"/>
        <v>8.419567262464723</v>
      </c>
      <c r="V32" s="46">
        <f t="shared" si="10"/>
        <v>45.716244002741604</v>
      </c>
      <c r="W32" s="46">
        <f t="shared" si="11"/>
        <v>36.68032786885246</v>
      </c>
      <c r="X32" s="93">
        <v>17415</v>
      </c>
      <c r="Y32" s="94">
        <f t="shared" si="12"/>
        <v>0.09388597697699122</v>
      </c>
      <c r="Z32" s="55">
        <f t="shared" si="13"/>
        <v>1.6076250259629365</v>
      </c>
      <c r="AA32" s="46">
        <v>90</v>
      </c>
      <c r="AB32" s="46">
        <v>1.8</v>
      </c>
      <c r="AC32" s="95">
        <v>117.8</v>
      </c>
      <c r="AD32" s="95">
        <v>70.28</v>
      </c>
      <c r="AE32" s="95">
        <v>2</v>
      </c>
      <c r="AF32" s="95">
        <v>44</v>
      </c>
      <c r="AG32" s="94">
        <v>0.64</v>
      </c>
      <c r="AH32" s="94">
        <v>0.77</v>
      </c>
      <c r="AI32" s="96">
        <v>0.6289865917454659</v>
      </c>
      <c r="AJ32" s="96">
        <v>0.46544354120934756</v>
      </c>
      <c r="AK32" s="96">
        <v>0.898408174622805</v>
      </c>
      <c r="AL32" s="96">
        <v>0.6266087883634148</v>
      </c>
      <c r="AM32" s="96">
        <v>0.6548617739852582</v>
      </c>
      <c r="AN32" s="54">
        <v>296</v>
      </c>
      <c r="AO32" s="54">
        <v>23</v>
      </c>
      <c r="AP32" s="94">
        <v>0.4697957</v>
      </c>
      <c r="AQ32" s="97">
        <v>289355.61960246746</v>
      </c>
      <c r="AR32" s="97">
        <v>300189.0066255426</v>
      </c>
      <c r="AS32" s="93">
        <v>87836.261</v>
      </c>
      <c r="AT32" s="55">
        <v>0.43982</v>
      </c>
      <c r="AU32" s="98">
        <v>8.254139023369792</v>
      </c>
      <c r="AV32" s="98">
        <v>14.67336082720698</v>
      </c>
      <c r="AW32" s="98">
        <v>22.927499850576773</v>
      </c>
      <c r="AX32" s="65">
        <v>77.07250014942323</v>
      </c>
      <c r="AY32" s="99">
        <v>12.8</v>
      </c>
      <c r="AZ32" s="98">
        <v>61.85267344909355</v>
      </c>
      <c r="BA32" s="22">
        <f t="shared" si="14"/>
        <v>96.48775661637399</v>
      </c>
      <c r="BB32" s="22">
        <v>3.51224338362602</v>
      </c>
      <c r="BC32" s="31">
        <v>3.51224338362602</v>
      </c>
      <c r="BD32" s="100">
        <v>63.57</v>
      </c>
      <c r="BE32" s="100">
        <v>10.83</v>
      </c>
      <c r="BF32" s="100">
        <v>25.6</v>
      </c>
      <c r="BG32" s="46">
        <v>29.4</v>
      </c>
      <c r="BH32" s="101">
        <v>45.5</v>
      </c>
      <c r="BI32" s="23">
        <v>89.2144113822382</v>
      </c>
      <c r="BJ32" s="24">
        <v>86.3</v>
      </c>
      <c r="BK32" s="22">
        <v>7.327239348275071</v>
      </c>
      <c r="BL32" s="25">
        <v>6.52</v>
      </c>
      <c r="BM32" s="25">
        <v>68.05287390464875</v>
      </c>
      <c r="BN32" s="27">
        <v>32.55654557916381</v>
      </c>
      <c r="BO32" s="27">
        <v>5.825908156271419</v>
      </c>
      <c r="BP32" s="27">
        <v>0</v>
      </c>
      <c r="BQ32" s="27">
        <v>83.09344299748686</v>
      </c>
      <c r="BR32" s="27">
        <v>33.95019419693854</v>
      </c>
      <c r="BS32" s="27">
        <v>5.780214758967329</v>
      </c>
      <c r="BT32" s="95">
        <v>1.48</v>
      </c>
      <c r="BU32" s="102">
        <v>1.8018018018018018</v>
      </c>
      <c r="BV32" s="102">
        <v>28.82882882882883</v>
      </c>
      <c r="BW32" s="27">
        <v>2.1</v>
      </c>
      <c r="BX32" s="27">
        <v>0</v>
      </c>
      <c r="BY32" s="27">
        <v>28.1</v>
      </c>
      <c r="BZ32" s="27">
        <v>12.5</v>
      </c>
      <c r="CA32" s="39">
        <v>613.4245605756754</v>
      </c>
      <c r="CB32" s="39">
        <v>1793.0871770673589</v>
      </c>
      <c r="CC32" s="103" t="s">
        <v>67</v>
      </c>
      <c r="CD32" s="95">
        <v>12</v>
      </c>
      <c r="CE32" s="42">
        <v>9891</v>
      </c>
      <c r="CF32" s="104">
        <v>58.154985888993416</v>
      </c>
      <c r="CG32" s="42">
        <v>2536</v>
      </c>
      <c r="CH32" s="46">
        <v>14.91063029162747</v>
      </c>
      <c r="CI32" s="44">
        <v>16255</v>
      </c>
      <c r="CJ32" s="46">
        <v>95.57267168391346</v>
      </c>
      <c r="CK32" s="27">
        <v>97.68731000774869</v>
      </c>
      <c r="CL32" s="27">
        <v>0.5781724980628241</v>
      </c>
      <c r="CM32" s="27">
        <v>0.9536865947428026</v>
      </c>
      <c r="CN32" s="46">
        <v>13.703284258210646</v>
      </c>
      <c r="CO32" s="46">
        <v>7.43006993006993</v>
      </c>
      <c r="CP32" s="27">
        <v>68.15859888105084</v>
      </c>
      <c r="CQ32" s="27">
        <v>55.23774822372017</v>
      </c>
      <c r="CR32" s="91">
        <v>99.48530977958342</v>
      </c>
      <c r="CS32" s="91">
        <v>81.66064981949458</v>
      </c>
      <c r="CT32" s="46">
        <v>50.985389058783554</v>
      </c>
      <c r="CU32" s="46">
        <v>10.788311247026844</v>
      </c>
      <c r="CV32" s="46">
        <v>18.443378827001105</v>
      </c>
      <c r="CW32" s="46">
        <v>0</v>
      </c>
      <c r="CX32" s="46">
        <v>18.443378827001105</v>
      </c>
      <c r="CY32" s="52">
        <v>654.1511194029852</v>
      </c>
      <c r="CZ32" s="52">
        <v>377.9289493575208</v>
      </c>
      <c r="DA32" s="52">
        <v>521.3758023495216</v>
      </c>
      <c r="DB32" s="52">
        <v>657.0055860697395</v>
      </c>
      <c r="DC32" s="52">
        <v>429.1409076453797</v>
      </c>
      <c r="DD32" s="52">
        <v>543.1164601983514</v>
      </c>
      <c r="DE32" s="54">
        <v>203</v>
      </c>
      <c r="DF32" s="54">
        <v>137</v>
      </c>
      <c r="DG32" s="54">
        <v>170</v>
      </c>
      <c r="DH32" s="54">
        <v>202</v>
      </c>
      <c r="DI32" s="54">
        <v>118</v>
      </c>
      <c r="DJ32" s="54">
        <v>162</v>
      </c>
      <c r="DK32" s="54">
        <v>116</v>
      </c>
      <c r="DL32" s="54">
        <v>117</v>
      </c>
      <c r="DM32" s="54">
        <v>116</v>
      </c>
      <c r="DN32" s="54">
        <v>115</v>
      </c>
      <c r="DO32" s="54">
        <v>103</v>
      </c>
      <c r="DP32" s="54">
        <v>110</v>
      </c>
      <c r="DQ32" s="54">
        <v>110</v>
      </c>
      <c r="DR32" s="54">
        <v>25</v>
      </c>
      <c r="DS32" s="54">
        <v>67</v>
      </c>
      <c r="DT32" s="54">
        <v>110</v>
      </c>
      <c r="DU32" s="54">
        <v>24</v>
      </c>
      <c r="DV32" s="54">
        <v>68</v>
      </c>
      <c r="DW32" s="46">
        <v>710.5</v>
      </c>
      <c r="DX32" s="46">
        <v>1.6</v>
      </c>
      <c r="DY32" s="46">
        <v>5.4</v>
      </c>
      <c r="DZ32" s="46">
        <v>86.1</v>
      </c>
      <c r="EA32" s="46">
        <v>950.3</v>
      </c>
      <c r="EB32" s="46">
        <v>1.8</v>
      </c>
      <c r="EC32" s="46">
        <v>8.5</v>
      </c>
      <c r="ED32" s="46">
        <v>112.2</v>
      </c>
      <c r="EE32" s="46">
        <v>461.2</v>
      </c>
      <c r="EF32" s="46">
        <v>1.6</v>
      </c>
      <c r="EG32" s="46">
        <v>2.2</v>
      </c>
      <c r="EH32" s="46">
        <v>58.9</v>
      </c>
      <c r="EI32" s="55">
        <v>76.32</v>
      </c>
      <c r="EJ32" s="55">
        <v>57.75</v>
      </c>
      <c r="EK32" s="55">
        <v>73.47</v>
      </c>
      <c r="EL32" s="55">
        <v>54.89</v>
      </c>
      <c r="EM32" s="55">
        <v>79.28</v>
      </c>
      <c r="EN32" s="55">
        <v>60.72</v>
      </c>
      <c r="EO32" s="55">
        <v>56.28</v>
      </c>
      <c r="EP32" s="55">
        <v>61.16</v>
      </c>
      <c r="EQ32" s="55">
        <v>62.49</v>
      </c>
      <c r="ER32" s="55">
        <v>54.35</v>
      </c>
      <c r="ES32" s="55">
        <v>60.95</v>
      </c>
      <c r="ET32" s="55">
        <v>62</v>
      </c>
      <c r="EU32" s="55">
        <v>58.29</v>
      </c>
      <c r="EV32" s="55">
        <v>61.38</v>
      </c>
      <c r="EW32" s="55">
        <v>63</v>
      </c>
      <c r="EX32" s="53">
        <v>9.29203539823009</v>
      </c>
      <c r="EY32" s="53">
        <v>10.5170902716915</v>
      </c>
      <c r="EZ32" s="53">
        <v>8.04289544235925</v>
      </c>
      <c r="FA32" s="56">
        <v>12.066365007541478</v>
      </c>
      <c r="FB32" s="56">
        <v>8.464328899637243</v>
      </c>
      <c r="FC32" s="56">
        <v>9.803921568627452</v>
      </c>
      <c r="FD32" s="56">
        <v>13.432835820895523</v>
      </c>
      <c r="FE32" s="56">
        <v>9.546539379474941</v>
      </c>
      <c r="FF32" s="56">
        <v>0</v>
      </c>
      <c r="FG32" s="56">
        <v>10.670731707317074</v>
      </c>
      <c r="FH32" s="56">
        <v>7.352941176470588</v>
      </c>
      <c r="FI32" s="56">
        <v>0</v>
      </c>
      <c r="FJ32" s="53">
        <v>12.389380530973451</v>
      </c>
      <c r="FK32" s="53">
        <v>12.269938650306749</v>
      </c>
      <c r="FL32" s="53">
        <v>12.511170688114388</v>
      </c>
      <c r="FM32" s="46">
        <v>11.312217194570135</v>
      </c>
      <c r="FN32" s="46">
        <v>15.719467956469165</v>
      </c>
      <c r="FO32" s="46">
        <v>0</v>
      </c>
      <c r="FP32" s="46">
        <v>8.955223880597016</v>
      </c>
      <c r="FQ32" s="46">
        <v>19.093078758949883</v>
      </c>
      <c r="FR32" s="46">
        <v>0</v>
      </c>
      <c r="FS32" s="46">
        <v>13.71951219512195</v>
      </c>
      <c r="FT32" s="46">
        <v>12.254901960784313</v>
      </c>
      <c r="FU32" s="46">
        <v>0</v>
      </c>
      <c r="FV32" s="116">
        <v>675</v>
      </c>
      <c r="FW32" s="116">
        <v>861</v>
      </c>
      <c r="FX32" s="106">
        <f t="shared" si="0"/>
        <v>78.397212543554</v>
      </c>
      <c r="FY32" s="118">
        <v>0.8305995475113122</v>
      </c>
      <c r="FZ32" s="93">
        <v>3</v>
      </c>
    </row>
    <row r="33" spans="1:177" s="2" customFormat="1" ht="11.25">
      <c r="A33" s="45"/>
      <c r="D33" s="1" t="s">
        <v>51</v>
      </c>
      <c r="F33" s="3">
        <v>756102.4</v>
      </c>
      <c r="G33" s="4">
        <v>16928873</v>
      </c>
      <c r="H33" s="3">
        <v>22.389656480392073</v>
      </c>
      <c r="I33" s="7">
        <v>100</v>
      </c>
      <c r="J33" s="16"/>
      <c r="K33" s="4">
        <v>8379571</v>
      </c>
      <c r="L33" s="5">
        <v>49.498693740569735</v>
      </c>
      <c r="M33" s="4">
        <v>8549302</v>
      </c>
      <c r="N33" s="5">
        <v>50.501306259430265</v>
      </c>
      <c r="O33" s="5">
        <v>98.01468002884914</v>
      </c>
      <c r="P33" s="4">
        <v>3862622</v>
      </c>
      <c r="Q33" s="5">
        <v>22.816769905474512</v>
      </c>
      <c r="R33" s="4">
        <v>11574807</v>
      </c>
      <c r="S33" s="5">
        <v>68.37316931847737</v>
      </c>
      <c r="T33" s="4">
        <v>1491444</v>
      </c>
      <c r="U33" s="5">
        <v>8.810060776048116</v>
      </c>
      <c r="V33" s="5">
        <v>46.256201075318145</v>
      </c>
      <c r="W33" s="5">
        <v>38.61221729695528</v>
      </c>
      <c r="X33" s="4">
        <v>18549096</v>
      </c>
      <c r="Y33" s="7">
        <v>99.9999946089017</v>
      </c>
      <c r="Z33" s="16"/>
      <c r="AA33" s="5">
        <v>12.9</v>
      </c>
      <c r="AB33" s="5">
        <v>6.6</v>
      </c>
      <c r="AG33" s="7">
        <v>0.725</v>
      </c>
      <c r="AH33" s="7"/>
      <c r="AI33" s="30">
        <v>0.7464046558869375</v>
      </c>
      <c r="AJ33" s="30">
        <v>0.4935010151235466</v>
      </c>
      <c r="AK33" s="30">
        <v>0.892</v>
      </c>
      <c r="AL33" s="30">
        <v>0.8551227949955107</v>
      </c>
      <c r="AM33" s="30">
        <v>0.7467571165014988</v>
      </c>
      <c r="AN33" s="1"/>
      <c r="AO33" s="1"/>
      <c r="AP33" s="7"/>
      <c r="AQ33" s="19">
        <v>613206</v>
      </c>
      <c r="AR33" s="19">
        <v>620475</v>
      </c>
      <c r="AS33" s="19">
        <v>195568</v>
      </c>
      <c r="AT33" s="16">
        <v>0.57</v>
      </c>
      <c r="AU33" s="34">
        <v>3.2</v>
      </c>
      <c r="AV33" s="34">
        <v>10.5</v>
      </c>
      <c r="AW33" s="34">
        <v>13.7</v>
      </c>
      <c r="AX33" s="34">
        <v>86.3</v>
      </c>
      <c r="AY33" s="34">
        <v>29.7</v>
      </c>
      <c r="AZ33" s="34">
        <v>57.3</v>
      </c>
      <c r="BA33" s="1">
        <v>92.7</v>
      </c>
      <c r="BB33" s="3">
        <v>7.3</v>
      </c>
      <c r="BC33" s="20">
        <v>6.607664305050578</v>
      </c>
      <c r="BG33" s="5">
        <v>19.909750811372167</v>
      </c>
      <c r="BH33" s="21">
        <v>35.3</v>
      </c>
      <c r="BI33" s="20">
        <v>96.1</v>
      </c>
      <c r="BJ33" s="20">
        <v>95.2</v>
      </c>
      <c r="BK33" s="20">
        <v>10.1</v>
      </c>
      <c r="BL33" s="20">
        <v>9.77</v>
      </c>
      <c r="BM33" s="20">
        <v>74.12537562183195</v>
      </c>
      <c r="BN33" s="21">
        <v>8.708836803498032</v>
      </c>
      <c r="BO33" s="21">
        <v>0.9422498988947828</v>
      </c>
      <c r="BP33" s="21">
        <v>0.8306537184354584</v>
      </c>
      <c r="BQ33" s="21">
        <v>88.53261628944544</v>
      </c>
      <c r="BR33" s="21">
        <v>63.63322577982443</v>
      </c>
      <c r="BS33" s="21">
        <v>33.125850517377415</v>
      </c>
      <c r="BU33" s="16">
        <v>0.9739914304229657</v>
      </c>
      <c r="BV33" s="16">
        <v>21.471336409095745</v>
      </c>
      <c r="BW33" s="21">
        <v>2.4</v>
      </c>
      <c r="BX33" s="21">
        <v>0.3</v>
      </c>
      <c r="BY33" s="21">
        <v>22.2</v>
      </c>
      <c r="BZ33" s="21">
        <v>9.5</v>
      </c>
      <c r="CA33" s="40">
        <v>677</v>
      </c>
      <c r="CB33" s="40">
        <v>2714.7</v>
      </c>
      <c r="CC33" s="36"/>
      <c r="CE33" s="41">
        <v>12613040</v>
      </c>
      <c r="CF33" s="43">
        <v>74.5060820055771</v>
      </c>
      <c r="CG33" s="41">
        <v>2068034</v>
      </c>
      <c r="CH33" s="5">
        <v>12.2</v>
      </c>
      <c r="CI33" s="19">
        <v>11900887</v>
      </c>
      <c r="CJ33" s="5">
        <v>70.2993459753641</v>
      </c>
      <c r="CK33" s="3">
        <v>76.8</v>
      </c>
      <c r="CL33" s="3">
        <v>13.5</v>
      </c>
      <c r="CM33" s="3">
        <v>5.1</v>
      </c>
      <c r="CN33" s="3">
        <v>15.462459246649699</v>
      </c>
      <c r="CO33" s="5">
        <v>16.158669032183926</v>
      </c>
      <c r="CP33" s="5">
        <v>63.1</v>
      </c>
      <c r="CQ33" s="5">
        <v>51.8</v>
      </c>
      <c r="CR33" s="20">
        <v>69.06295220636794</v>
      </c>
      <c r="CS33" s="20">
        <v>44.78536589766204</v>
      </c>
      <c r="CT33" s="20">
        <v>63</v>
      </c>
      <c r="CU33" s="20">
        <v>7.4</v>
      </c>
      <c r="CV33" s="5">
        <v>73.77614366725534</v>
      </c>
      <c r="CW33" s="5">
        <v>62.971446549567595</v>
      </c>
      <c r="CX33" s="5">
        <v>136.82980731600637</v>
      </c>
      <c r="CY33" s="47"/>
      <c r="CZ33" s="47"/>
      <c r="DA33" s="47"/>
      <c r="DB33" s="47"/>
      <c r="DC33" s="47"/>
      <c r="DD33" s="47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58">
        <v>615474.3</v>
      </c>
      <c r="DX33" s="58"/>
      <c r="DY33" s="58">
        <v>5.1</v>
      </c>
      <c r="DZ33" s="58">
        <v>80.3</v>
      </c>
      <c r="EA33" s="58">
        <v>783831.35</v>
      </c>
      <c r="EB33" s="58"/>
      <c r="EC33" s="58">
        <v>8.7</v>
      </c>
      <c r="ED33" s="58">
        <v>102.7</v>
      </c>
      <c r="EE33" s="58">
        <v>440382.9</v>
      </c>
      <c r="EF33" s="58"/>
      <c r="EG33" s="58">
        <v>1.4</v>
      </c>
      <c r="EH33" s="58">
        <v>57</v>
      </c>
      <c r="EI33" s="59">
        <v>75.52</v>
      </c>
      <c r="EJ33" s="59">
        <v>56.97</v>
      </c>
      <c r="EK33" s="59">
        <v>72.89</v>
      </c>
      <c r="EL33" s="59">
        <v>54.44</v>
      </c>
      <c r="EM33" s="59">
        <v>78.25</v>
      </c>
      <c r="EN33" s="59">
        <v>59.61</v>
      </c>
      <c r="EO33" s="59">
        <v>53.39</v>
      </c>
      <c r="EP33" s="59">
        <v>57.67</v>
      </c>
      <c r="EQ33" s="59">
        <v>62.19</v>
      </c>
      <c r="ER33" s="59">
        <v>50.71</v>
      </c>
      <c r="ES33" s="59">
        <v>55.65</v>
      </c>
      <c r="ET33" s="59">
        <v>60.75</v>
      </c>
      <c r="EU33" s="59">
        <v>56.18</v>
      </c>
      <c r="EV33" s="59">
        <v>59.78</v>
      </c>
      <c r="EW33" s="59">
        <v>63.68</v>
      </c>
      <c r="EX33" s="28"/>
      <c r="EY33" s="28"/>
      <c r="EZ33" s="28"/>
      <c r="FA33" s="5"/>
      <c r="FB33" s="5"/>
      <c r="FC33" s="5"/>
      <c r="FD33" s="5"/>
      <c r="FE33" s="5"/>
      <c r="FF33" s="5"/>
      <c r="FG33" s="5"/>
      <c r="FH33" s="5"/>
      <c r="FI33" s="5"/>
      <c r="FJ33" s="28"/>
      <c r="FK33" s="28"/>
      <c r="FL33" s="28"/>
      <c r="FM33" s="5"/>
      <c r="FN33" s="5"/>
      <c r="FO33" s="5"/>
      <c r="FP33" s="5"/>
      <c r="FQ33" s="5"/>
      <c r="FR33" s="5"/>
      <c r="FS33" s="5"/>
      <c r="FT33" s="5"/>
      <c r="FU33" s="5"/>
    </row>
    <row r="34" spans="4:99" ht="11.25">
      <c r="D34" s="54"/>
      <c r="CT34" s="54"/>
      <c r="CU34" s="54"/>
    </row>
    <row r="35" spans="4:99" ht="11.25">
      <c r="D35" s="54"/>
      <c r="CT35" s="54"/>
      <c r="CU35" s="54"/>
    </row>
    <row r="36" spans="4:99" ht="11.25">
      <c r="D36" s="54"/>
      <c r="CT36" s="54"/>
      <c r="CU36" s="54"/>
    </row>
    <row r="37" spans="4:99" ht="11.25">
      <c r="D37" s="54"/>
      <c r="CT37" s="54"/>
      <c r="CU37" s="54"/>
    </row>
    <row r="38" spans="4:99" ht="11.25">
      <c r="D38" s="54"/>
      <c r="CT38" s="54"/>
      <c r="CU38" s="54"/>
    </row>
    <row r="39" spans="4:99" ht="11.25">
      <c r="D39" s="54"/>
      <c r="CT39" s="54"/>
      <c r="CU39" s="54"/>
    </row>
    <row r="40" spans="4:99" ht="11.25">
      <c r="D40" s="54"/>
      <c r="CT40" s="54"/>
      <c r="CU40" s="54"/>
    </row>
    <row r="41" spans="4:99" ht="11.25">
      <c r="D41" s="54"/>
      <c r="CT41" s="54"/>
      <c r="CU41" s="54"/>
    </row>
    <row r="42" spans="4:99" ht="11.25">
      <c r="D42" s="54"/>
      <c r="CT42" s="54"/>
      <c r="CU42" s="54"/>
    </row>
    <row r="43" spans="4:99" ht="11.25">
      <c r="D43" s="54"/>
      <c r="CT43" s="54"/>
      <c r="CU43" s="54"/>
    </row>
    <row r="44" spans="4:99" ht="11.25">
      <c r="D44" s="54"/>
      <c r="CT44" s="54"/>
      <c r="CU44" s="54"/>
    </row>
    <row r="45" spans="4:99" ht="11.25">
      <c r="D45" s="54"/>
      <c r="CT45" s="54"/>
      <c r="CU45" s="54"/>
    </row>
    <row r="46" spans="4:99" ht="11.25">
      <c r="D46" s="54"/>
      <c r="CT46" s="54"/>
      <c r="CU46" s="54"/>
    </row>
    <row r="47" spans="4:99" ht="11.25">
      <c r="D47" s="54"/>
      <c r="CT47" s="54"/>
      <c r="CU47" s="54"/>
    </row>
    <row r="48" spans="4:99" ht="11.25">
      <c r="D48" s="54"/>
      <c r="CT48" s="54"/>
      <c r="CU48" s="54"/>
    </row>
    <row r="49" spans="4:99" ht="11.25">
      <c r="D49" s="54"/>
      <c r="CT49" s="54"/>
      <c r="CU49" s="54"/>
    </row>
    <row r="50" spans="4:99" ht="11.25">
      <c r="D50" s="54"/>
      <c r="CT50" s="54"/>
      <c r="CU50" s="54"/>
    </row>
    <row r="51" spans="4:99" ht="11.25">
      <c r="D51" s="54"/>
      <c r="CT51" s="54"/>
      <c r="CU51" s="54"/>
    </row>
    <row r="52" spans="4:99" ht="11.25">
      <c r="D52" s="54"/>
      <c r="CT52" s="54"/>
      <c r="CU52" s="54"/>
    </row>
    <row r="53" spans="4:99" ht="11.25">
      <c r="D53" s="54"/>
      <c r="CT53" s="54"/>
      <c r="CU53" s="54"/>
    </row>
    <row r="54" spans="4:99" ht="11.25">
      <c r="D54" s="54"/>
      <c r="CT54" s="54"/>
      <c r="CU54" s="54"/>
    </row>
    <row r="55" spans="4:99" ht="11.25">
      <c r="D55" s="54"/>
      <c r="CT55" s="54"/>
      <c r="CU55" s="54"/>
    </row>
    <row r="56" spans="4:99" ht="11.25">
      <c r="D56" s="54"/>
      <c r="AT56" s="28"/>
      <c r="CT56" s="54"/>
      <c r="CU56" s="54"/>
    </row>
    <row r="57" spans="4:99" ht="11.25">
      <c r="D57" s="54"/>
      <c r="CT57" s="54"/>
      <c r="CU57" s="54"/>
    </row>
    <row r="58" spans="4:99" ht="11.25">
      <c r="D58" s="54"/>
      <c r="CT58" s="54"/>
      <c r="CU58" s="54"/>
    </row>
    <row r="59" spans="4:99" ht="11.25">
      <c r="D59" s="54"/>
      <c r="CT59" s="54"/>
      <c r="CU59" s="54"/>
    </row>
    <row r="60" spans="4:99" ht="11.25">
      <c r="D60" s="54"/>
      <c r="CT60" s="54"/>
      <c r="CU60" s="54"/>
    </row>
    <row r="61" spans="4:99" ht="11.25">
      <c r="D61" s="54"/>
      <c r="CT61" s="54"/>
      <c r="CU61" s="54"/>
    </row>
    <row r="62" spans="4:99" ht="11.25">
      <c r="D62" s="54"/>
      <c r="CT62" s="54"/>
      <c r="CU62" s="54"/>
    </row>
    <row r="63" spans="4:99" ht="11.25">
      <c r="D63" s="54"/>
      <c r="CT63" s="54"/>
      <c r="CU63" s="54"/>
    </row>
    <row r="64" spans="4:99" ht="11.25">
      <c r="D64" s="54"/>
      <c r="CT64" s="54"/>
      <c r="CU64" s="54"/>
    </row>
    <row r="65" spans="4:99" ht="11.25">
      <c r="D65" s="54"/>
      <c r="CT65" s="54"/>
      <c r="CU65" s="54"/>
    </row>
    <row r="66" spans="4:99" ht="11.25">
      <c r="D66" s="54"/>
      <c r="CT66" s="54"/>
      <c r="CU66" s="54"/>
    </row>
    <row r="67" spans="4:99" ht="11.25">
      <c r="D67" s="54"/>
      <c r="CT67" s="54"/>
      <c r="CU67" s="54"/>
    </row>
    <row r="68" spans="4:99" ht="11.25">
      <c r="D68" s="54"/>
      <c r="CT68" s="54"/>
      <c r="CU68" s="54"/>
    </row>
    <row r="69" spans="4:99" ht="11.25">
      <c r="D69" s="54"/>
      <c r="CT69" s="54"/>
      <c r="CU69" s="54"/>
    </row>
    <row r="70" spans="4:99" ht="11.25">
      <c r="D70" s="54"/>
      <c r="CT70" s="54"/>
      <c r="CU70" s="54"/>
    </row>
    <row r="71" spans="4:99" ht="11.25">
      <c r="D71" s="54"/>
      <c r="CT71" s="54"/>
      <c r="CU71" s="54"/>
    </row>
    <row r="72" spans="4:99" ht="11.25">
      <c r="D72" s="54"/>
      <c r="CT72" s="54"/>
      <c r="CU72" s="54"/>
    </row>
    <row r="73" spans="4:99" ht="11.25">
      <c r="D73" s="54"/>
      <c r="CT73" s="54"/>
      <c r="CU73" s="54"/>
    </row>
    <row r="74" spans="4:99" ht="11.25">
      <c r="D74" s="54"/>
      <c r="CT74" s="54"/>
      <c r="CU74" s="54"/>
    </row>
    <row r="75" spans="4:99" ht="11.25">
      <c r="D75" s="54"/>
      <c r="CT75" s="54"/>
      <c r="CU75" s="54"/>
    </row>
    <row r="76" spans="4:99" ht="11.25">
      <c r="D76" s="54"/>
      <c r="CT76" s="54"/>
      <c r="CU76" s="54"/>
    </row>
    <row r="77" spans="4:99" ht="11.25">
      <c r="D77" s="54"/>
      <c r="CT77" s="54"/>
      <c r="CU77" s="54"/>
    </row>
    <row r="78" spans="4:99" ht="11.25">
      <c r="D78" s="54"/>
      <c r="CT78" s="54"/>
      <c r="CU78" s="54"/>
    </row>
    <row r="79" spans="4:99" ht="11.25">
      <c r="D79" s="54"/>
      <c r="CT79" s="54"/>
      <c r="CU79" s="54"/>
    </row>
    <row r="80" spans="4:99" ht="11.25">
      <c r="D80" s="54"/>
      <c r="CT80" s="54"/>
      <c r="CU80" s="54"/>
    </row>
    <row r="81" spans="4:99" ht="11.25">
      <c r="D81" s="54"/>
      <c r="CT81" s="54"/>
      <c r="CU81" s="54"/>
    </row>
    <row r="82" spans="4:99" ht="11.25">
      <c r="D82" s="54"/>
      <c r="CT82" s="54"/>
      <c r="CU82" s="54"/>
    </row>
    <row r="83" spans="4:99" ht="11.25">
      <c r="D83" s="54"/>
      <c r="CT83" s="54"/>
      <c r="CU83" s="54"/>
    </row>
    <row r="84" spans="4:99" ht="11.25">
      <c r="D84" s="54"/>
      <c r="CT84" s="54"/>
      <c r="CU84" s="54"/>
    </row>
    <row r="85" spans="4:99" ht="11.25">
      <c r="D85" s="54"/>
      <c r="CT85" s="54"/>
      <c r="CU85" s="54"/>
    </row>
    <row r="86" spans="4:99" ht="11.25">
      <c r="D86" s="54"/>
      <c r="CT86" s="54"/>
      <c r="CU86" s="54"/>
    </row>
    <row r="87" spans="4:99" ht="11.25">
      <c r="D87" s="54"/>
      <c r="CT87" s="54"/>
      <c r="CU87" s="54"/>
    </row>
    <row r="88" spans="4:99" ht="11.25">
      <c r="D88" s="54"/>
      <c r="CT88" s="54"/>
      <c r="CU88" s="54"/>
    </row>
    <row r="89" spans="4:99" ht="11.25">
      <c r="D89" s="54"/>
      <c r="CT89" s="54"/>
      <c r="CU89" s="54"/>
    </row>
    <row r="90" spans="4:99" ht="11.25">
      <c r="D90" s="54"/>
      <c r="CT90" s="54"/>
      <c r="CU90" s="54"/>
    </row>
    <row r="91" spans="4:99" ht="11.25">
      <c r="D91" s="54"/>
      <c r="CT91" s="54"/>
      <c r="CU91" s="54"/>
    </row>
    <row r="92" spans="4:99" ht="11.25">
      <c r="D92" s="54"/>
      <c r="CT92" s="54"/>
      <c r="CU92" s="54"/>
    </row>
    <row r="93" spans="4:99" ht="11.25">
      <c r="D93" s="54"/>
      <c r="CT93" s="54"/>
      <c r="CU93" s="54"/>
    </row>
    <row r="94" spans="4:99" ht="11.25">
      <c r="D94" s="54"/>
      <c r="CT94" s="54"/>
      <c r="CU94" s="54"/>
    </row>
    <row r="95" spans="4:99" ht="11.25">
      <c r="D95" s="54"/>
      <c r="CT95" s="54"/>
      <c r="CU95" s="54"/>
    </row>
    <row r="96" spans="4:99" ht="11.25">
      <c r="D96" s="54"/>
      <c r="CT96" s="54"/>
      <c r="CU96" s="54"/>
    </row>
    <row r="97" spans="4:99" ht="11.25">
      <c r="D97" s="54"/>
      <c r="CT97" s="54"/>
      <c r="CU97" s="54"/>
    </row>
    <row r="98" spans="4:99" ht="11.25">
      <c r="D98" s="54"/>
      <c r="CT98" s="54"/>
      <c r="CU98" s="54"/>
    </row>
    <row r="99" spans="4:99" ht="11.25">
      <c r="D99" s="54"/>
      <c r="CT99" s="54"/>
      <c r="CU99" s="54"/>
    </row>
    <row r="100" spans="4:99" ht="11.25">
      <c r="D100" s="54"/>
      <c r="CT100" s="54"/>
      <c r="CU100" s="54"/>
    </row>
    <row r="101" spans="4:99" ht="11.25">
      <c r="D101" s="54"/>
      <c r="CT101" s="54"/>
      <c r="CU101" s="54"/>
    </row>
    <row r="102" spans="4:99" ht="11.25">
      <c r="D102" s="54"/>
      <c r="CT102" s="54"/>
      <c r="CU102" s="54"/>
    </row>
    <row r="103" spans="4:99" ht="11.25">
      <c r="D103" s="54"/>
      <c r="CT103" s="54"/>
      <c r="CU103" s="54"/>
    </row>
    <row r="104" spans="4:99" ht="11.25">
      <c r="D104" s="54"/>
      <c r="CT104" s="54"/>
      <c r="CU104" s="54"/>
    </row>
    <row r="105" spans="4:99" ht="11.25">
      <c r="D105" s="54"/>
      <c r="CT105" s="54"/>
      <c r="CU105" s="54"/>
    </row>
    <row r="106" spans="4:99" ht="11.25">
      <c r="D106" s="54"/>
      <c r="CT106" s="54"/>
      <c r="CU106" s="54"/>
    </row>
    <row r="107" spans="4:99" ht="11.25">
      <c r="D107" s="54"/>
      <c r="CT107" s="54"/>
      <c r="CU107" s="54"/>
    </row>
    <row r="108" spans="4:99" ht="11.25">
      <c r="D108" s="54"/>
      <c r="CT108" s="54"/>
      <c r="CU108" s="54"/>
    </row>
    <row r="109" spans="4:99" ht="11.25">
      <c r="D109" s="54"/>
      <c r="CT109" s="54"/>
      <c r="CU109" s="54"/>
    </row>
    <row r="110" spans="4:99" ht="11.25">
      <c r="D110" s="54"/>
      <c r="CT110" s="54"/>
      <c r="CU110" s="54"/>
    </row>
    <row r="111" spans="4:99" ht="11.25">
      <c r="D111" s="54"/>
      <c r="CT111" s="54"/>
      <c r="CU111" s="54"/>
    </row>
    <row r="112" spans="4:99" ht="11.25">
      <c r="D112" s="54"/>
      <c r="CT112" s="54"/>
      <c r="CU112" s="54"/>
    </row>
    <row r="113" spans="4:99" ht="11.25">
      <c r="D113" s="54"/>
      <c r="CT113" s="54"/>
      <c r="CU113" s="54"/>
    </row>
    <row r="114" spans="4:99" ht="11.25">
      <c r="D114" s="54"/>
      <c r="CT114" s="54"/>
      <c r="CU114" s="54"/>
    </row>
    <row r="115" spans="4:99" ht="11.25">
      <c r="D115" s="54"/>
      <c r="CT115" s="54"/>
      <c r="CU115" s="54"/>
    </row>
    <row r="116" spans="4:99" ht="11.25">
      <c r="D116" s="54"/>
      <c r="CT116" s="54"/>
      <c r="CU116" s="54"/>
    </row>
    <row r="117" spans="4:99" ht="11.25">
      <c r="D117" s="54"/>
      <c r="CT117" s="54"/>
      <c r="CU117" s="54"/>
    </row>
    <row r="118" spans="4:99" ht="11.25">
      <c r="D118" s="54"/>
      <c r="CT118" s="54"/>
      <c r="CU118" s="54"/>
    </row>
    <row r="119" spans="4:99" ht="11.25">
      <c r="D119" s="54"/>
      <c r="CT119" s="54"/>
      <c r="CU119" s="54"/>
    </row>
    <row r="120" spans="4:99" ht="11.25">
      <c r="D120" s="54"/>
      <c r="CT120" s="54"/>
      <c r="CU120" s="54"/>
    </row>
    <row r="121" spans="4:99" ht="11.25">
      <c r="D121" s="54"/>
      <c r="CT121" s="54"/>
      <c r="CU121" s="54"/>
    </row>
    <row r="122" spans="4:99" ht="11.25">
      <c r="D122" s="54"/>
      <c r="CT122" s="54"/>
      <c r="CU122" s="54"/>
    </row>
    <row r="123" spans="4:99" ht="11.25">
      <c r="D123" s="54"/>
      <c r="CT123" s="54"/>
      <c r="CU123" s="54"/>
    </row>
    <row r="124" spans="4:99" ht="11.25">
      <c r="D124" s="54"/>
      <c r="CT124" s="54"/>
      <c r="CU124" s="54"/>
    </row>
    <row r="125" spans="4:99" ht="11.25">
      <c r="D125" s="54"/>
      <c r="CT125" s="54"/>
      <c r="CU125" s="54"/>
    </row>
    <row r="126" spans="4:99" ht="11.25">
      <c r="D126" s="54"/>
      <c r="CT126" s="54"/>
      <c r="CU126" s="54"/>
    </row>
    <row r="127" spans="4:99" ht="11.25">
      <c r="D127" s="54"/>
      <c r="CT127" s="54"/>
      <c r="CU127" s="54"/>
    </row>
    <row r="128" spans="4:99" ht="11.25">
      <c r="D128" s="54"/>
      <c r="CT128" s="54"/>
      <c r="CU128" s="54"/>
    </row>
    <row r="129" spans="4:99" ht="11.25">
      <c r="D129" s="54"/>
      <c r="CT129" s="54"/>
      <c r="CU129" s="54"/>
    </row>
    <row r="130" spans="4:99" ht="11.25">
      <c r="D130" s="54"/>
      <c r="CT130" s="54"/>
      <c r="CU130" s="54"/>
    </row>
    <row r="131" spans="4:99" ht="11.25">
      <c r="D131" s="54"/>
      <c r="CT131" s="54"/>
      <c r="CU131" s="54"/>
    </row>
    <row r="132" spans="4:99" ht="11.25">
      <c r="D132" s="54"/>
      <c r="CT132" s="54"/>
      <c r="CU132" s="54"/>
    </row>
    <row r="133" spans="4:99" ht="11.25">
      <c r="D133" s="54"/>
      <c r="CT133" s="54"/>
      <c r="CU133" s="54"/>
    </row>
    <row r="134" spans="4:99" ht="11.25">
      <c r="D134" s="54"/>
      <c r="CT134" s="54"/>
      <c r="CU134" s="54"/>
    </row>
    <row r="135" spans="4:99" ht="11.25">
      <c r="D135" s="54"/>
      <c r="CT135" s="54"/>
      <c r="CU135" s="54"/>
    </row>
    <row r="136" spans="4:99" ht="11.25">
      <c r="D136" s="54"/>
      <c r="CT136" s="54"/>
      <c r="CU136" s="54"/>
    </row>
    <row r="137" spans="4:99" ht="11.25">
      <c r="D137" s="54"/>
      <c r="CT137" s="54"/>
      <c r="CU137" s="54"/>
    </row>
    <row r="138" spans="4:99" ht="11.25">
      <c r="D138" s="54"/>
      <c r="CT138" s="54"/>
      <c r="CU138" s="54"/>
    </row>
    <row r="139" spans="4:99" ht="11.25">
      <c r="D139" s="54"/>
      <c r="CT139" s="54"/>
      <c r="CU139" s="54"/>
    </row>
    <row r="140" spans="4:99" ht="11.25">
      <c r="D140" s="54"/>
      <c r="CT140" s="54"/>
      <c r="CU140" s="54"/>
    </row>
    <row r="141" spans="4:99" ht="11.25">
      <c r="D141" s="54"/>
      <c r="CT141" s="54"/>
      <c r="CU141" s="54"/>
    </row>
    <row r="142" spans="4:99" ht="11.25">
      <c r="D142" s="54"/>
      <c r="CT142" s="54"/>
      <c r="CU142" s="54"/>
    </row>
    <row r="143" spans="4:99" ht="11.25">
      <c r="D143" s="54"/>
      <c r="CT143" s="54"/>
      <c r="CU143" s="54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epidem</dc:creator>
  <cp:keywords/>
  <dc:description/>
  <cp:lastModifiedBy>Rocio Martinez Gutierrez</cp:lastModifiedBy>
  <dcterms:created xsi:type="dcterms:W3CDTF">2009-08-17T14:32:56Z</dcterms:created>
  <dcterms:modified xsi:type="dcterms:W3CDTF">2016-03-15T19:59:55Z</dcterms:modified>
  <cp:category/>
  <cp:version/>
  <cp:contentType/>
  <cp:contentStatus/>
</cp:coreProperties>
</file>