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VARIABLES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<sst xmlns="http://schemas.openxmlformats.org/spreadsheetml/2006/main" count="1149" uniqueCount="536">
  <si>
    <t>comdProvincia</t>
  </si>
  <si>
    <t>comdSuperficie</t>
  </si>
  <si>
    <t>comd2009PobT</t>
  </si>
  <si>
    <t>comd2009Densidad</t>
  </si>
  <si>
    <t>comd2009PorPaís</t>
  </si>
  <si>
    <t>comd2009PobH</t>
  </si>
  <si>
    <t>comd2009PorH</t>
  </si>
  <si>
    <t>comd2009PobM</t>
  </si>
  <si>
    <t>comd2009PorM</t>
  </si>
  <si>
    <t>comd2009ÍndMasc</t>
  </si>
  <si>
    <t>comd2009Pob0a14</t>
  </si>
  <si>
    <t>comd2009Por0a14</t>
  </si>
  <si>
    <t>comd2009Pob15a64</t>
  </si>
  <si>
    <t>comd2009Por15a64</t>
  </si>
  <si>
    <t>comd2009Pob65ymás</t>
  </si>
  <si>
    <t>comd2009Por65ymás</t>
  </si>
  <si>
    <t>comd2009ÍndDep</t>
  </si>
  <si>
    <t>comd2009ÍndVej</t>
  </si>
  <si>
    <t>comd2020PobT</t>
  </si>
  <si>
    <t>comd2020PorPaís</t>
  </si>
  <si>
    <t>REGIÓN VI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</si>
  <si>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</si>
  <si>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</si>
  <si>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</si>
  <si>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</si>
  <si>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</si>
  <si>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</si>
  <si>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</si>
  <si>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</si>
  <si>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</si>
  <si>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</si>
  <si>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</si>
  <si>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</si>
  <si>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</si>
  <si>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</si>
  <si>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</si>
  <si>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Requínoa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</si>
  <si>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</si>
  <si>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</si>
  <si>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</si>
  <si>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</si>
  <si>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</si>
  <si>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</si>
  <si>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</si>
  <si>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</si>
  <si>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</si>
  <si>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</si>
  <si>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</si>
  <si>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</si>
  <si>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</si>
  <si>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</si>
  <si>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</si>
  <si>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</si>
  <si>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</si>
  <si>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Cachapoal</t>
  </si>
  <si>
    <t>Cardenal Caro</t>
  </si>
  <si>
    <t>PAÍS</t>
  </si>
  <si>
    <t>comd2006PorEtniaCASEN</t>
  </si>
  <si>
    <t>comp2008DispPresupxHabt</t>
  </si>
  <si>
    <t>comp2008DepFCM</t>
  </si>
  <si>
    <t>comp2008GastoSaludxInscrito</t>
  </si>
  <si>
    <t>comind2009IDG</t>
  </si>
  <si>
    <t>comindVulT</t>
  </si>
  <si>
    <t>comindVulEducación</t>
  </si>
  <si>
    <t>comindVulIngreso</t>
  </si>
  <si>
    <t>comindVulOcupaciónT</t>
  </si>
  <si>
    <t>comindVulVivienda</t>
  </si>
  <si>
    <t>comind2088Aislam</t>
  </si>
  <si>
    <t>comp2008PorAporteMunSalud</t>
  </si>
  <si>
    <t>comm2008MetrosAVerdesxHab</t>
  </si>
  <si>
    <t>coms2008TipoAdmSalud</t>
  </si>
  <si>
    <t>coms2008DistaHosp</t>
  </si>
  <si>
    <t xml:space="preserve">Corporación </t>
  </si>
  <si>
    <t>Dirección Municipal</t>
  </si>
  <si>
    <t>Sin Servicio</t>
  </si>
  <si>
    <t>No informado</t>
  </si>
  <si>
    <t>comd2009PorRegión</t>
  </si>
  <si>
    <t>comd2020PorRegión</t>
  </si>
  <si>
    <t>comd2006PorRural</t>
  </si>
  <si>
    <t>comi2006PromIngAutonT</t>
  </si>
  <si>
    <t>comi2006PromIngMonetT</t>
  </si>
  <si>
    <t>comi2006IngMonetPercap</t>
  </si>
  <si>
    <t>comi2006PorPobreT</t>
  </si>
  <si>
    <t>comi2006PorIndig</t>
  </si>
  <si>
    <t>comi2006PorPobNoIndig</t>
  </si>
  <si>
    <t>comi2006PorNoPob</t>
  </si>
  <si>
    <t>comind2003IDH</t>
  </si>
  <si>
    <t>comi2006PorJefasHogar</t>
  </si>
  <si>
    <t>como2006TasaDesoc</t>
  </si>
  <si>
    <t>como2006PorOcupPrimario</t>
  </si>
  <si>
    <t>como2006PorOcupSecund</t>
  </si>
  <si>
    <t>como2006PorOcupTercia</t>
  </si>
  <si>
    <t>como200615a64ActivosSinCotizar</t>
  </si>
  <si>
    <t>come2006PorAlfabT</t>
  </si>
  <si>
    <t>come2006PorAlfab25ymas</t>
  </si>
  <si>
    <t>come2006PromEscT</t>
  </si>
  <si>
    <t>come2006PromEsc25añosymas</t>
  </si>
  <si>
    <t>come2006PorCobEducTotal</t>
  </si>
  <si>
    <t>como2006TasaPart</t>
  </si>
  <si>
    <t>comm2006PorTSaneamDeficit</t>
  </si>
  <si>
    <t>comm2006PorTMaterIrrec</t>
  </si>
  <si>
    <t>comm2006PorTHacinCrit</t>
  </si>
  <si>
    <t>como2006PorOcup</t>
  </si>
  <si>
    <t>como2006PorPobTSinContr</t>
  </si>
  <si>
    <t xml:space="preserve">comm2006PorTRefrig </t>
  </si>
  <si>
    <t>comm2006PorTCalef</t>
  </si>
  <si>
    <t>comm2006PorTComp</t>
  </si>
  <si>
    <t>coms2006TPorSistPúbl</t>
  </si>
  <si>
    <t>coms2006TPorISAPRE</t>
  </si>
  <si>
    <t>coms2006TPorNinguno</t>
  </si>
  <si>
    <t>coms2006TPorPAPCASEN25a64</t>
  </si>
  <si>
    <t>coms2006TPorPAPCASEN15a64</t>
  </si>
  <si>
    <t>comh2008PorEmbControlMenoresDe15</t>
  </si>
  <si>
    <t>comh2008PorEmbControlDe15a19</t>
  </si>
  <si>
    <t>comh2008PorNiñosMenoresDe6ConMenos1DePesoTalla</t>
  </si>
  <si>
    <t>comh2008PorNiñosMenoresDe6ConMás1DePesoTalla</t>
  </si>
  <si>
    <t>h2008TasaDenunVIF</t>
  </si>
  <si>
    <t>h2008TasaDenunDMCS</t>
  </si>
  <si>
    <t>coms2009TPobFonasa</t>
  </si>
  <si>
    <t>coms2009PorPobFonasaPob</t>
  </si>
  <si>
    <t>coms2009PobPercAPS</t>
  </si>
  <si>
    <t>coms2009PorPercAPSPob</t>
  </si>
  <si>
    <t>coms2008PorMenos6Control</t>
  </si>
  <si>
    <t>coms2008Por65yMásControl</t>
  </si>
  <si>
    <t>comh2008PorNiñosMenoresDe6ConMenos2DePesoTalla</t>
  </si>
  <si>
    <t>comh2008PorNiñosMenoresDe6ConMás2DePesoTalla</t>
  </si>
  <si>
    <t>comindPosiPaís</t>
  </si>
  <si>
    <t>comindPosiRegional</t>
  </si>
  <si>
    <t>comi2003GiniAutonom</t>
  </si>
  <si>
    <t>como2006TasaCeasant</t>
  </si>
  <si>
    <t>v2003TPercepSaludBuenaoMuybuena</t>
  </si>
  <si>
    <t>v2003TPercepSaludMalaoMuymala</t>
  </si>
  <si>
    <t>coms2006PorTuvoProbSaludUlt30Días</t>
  </si>
  <si>
    <t>coms2006PorProbSaludUlt30DíasNoConsulta</t>
  </si>
  <si>
    <t>coms2009PobFonasaA</t>
  </si>
  <si>
    <t>coms2009PorFonasaAdePob</t>
  </si>
  <si>
    <t>comv2008TasaAcumNotVIHx100milHab</t>
  </si>
  <si>
    <t>comv2008TasaAcumNotSIDAx100milHab</t>
  </si>
  <si>
    <t>comv2008TasaAcumNotVIHySIDAx100milHab</t>
  </si>
  <si>
    <t>codigoComunas</t>
  </si>
  <si>
    <t>06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</si>
  <si>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</si>
  <si>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</si>
  <si>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</si>
  <si>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</si>
  <si>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</si>
  <si>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</si>
  <si>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</si>
  <si>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</si>
  <si>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</si>
  <si>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</si>
  <si>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</si>
  <si>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</si>
  <si>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06113</t>
  </si>
  <si>
    <t>06114</t>
  </si>
  <si>
    <t>06115</t>
  </si>
  <si>
    <t>06116</t>
  </si>
  <si>
    <t>06117</t>
  </si>
  <si>
    <t>06201</t>
  </si>
  <si>
    <t>06202</t>
  </si>
  <si>
    <t>06203</t>
  </si>
  <si>
    <t>06204</t>
  </si>
  <si>
    <t>06205</t>
  </si>
  <si>
    <t>06206</t>
  </si>
  <si>
    <t>06301</t>
  </si>
  <si>
    <t>06302</t>
  </si>
  <si>
    <t>06303</t>
  </si>
  <si>
    <t>06304</t>
  </si>
  <si>
    <t>06305</t>
  </si>
  <si>
    <t>06306</t>
  </si>
  <si>
    <t>06307</t>
  </si>
  <si>
    <t>06308</t>
  </si>
  <si>
    <t>06309</t>
  </si>
  <si>
    <t>06310</t>
  </si>
  <si>
    <t>codComunasTexto</t>
  </si>
  <si>
    <t>numInteriorReg</t>
  </si>
  <si>
    <t>vcom1997a2006TasaMortGralObsH</t>
  </si>
  <si>
    <t>vcom1997a2006TasaMortGralObsM</t>
  </si>
  <si>
    <t>vcom1997a2006TasaMortGralObsT</t>
  </si>
  <si>
    <t>vcom1997a2006TasaMortGralAjusHx100mil</t>
  </si>
  <si>
    <t>vcom1997a2006TasaMortGralAjustMx100mil</t>
  </si>
  <si>
    <t>vcom1997a2006TasaMortGralAjustTx100mil</t>
  </si>
  <si>
    <t>vcom1997a2006TasaAjustCirculatH</t>
  </si>
  <si>
    <t>vcom1997a2006TasaAjustCirculatM</t>
  </si>
  <si>
    <t>vcom1997a2006TasaAjustCirculatT</t>
  </si>
  <si>
    <t>vcom1997a2006TasaObsCirculatH</t>
  </si>
  <si>
    <t>vcom1997a2006TasaObsCirculatM</t>
  </si>
  <si>
    <t>vcom1997a2006TasaObsCirculatT</t>
  </si>
  <si>
    <t>vcom1997a2006TasaAjustTumorestH</t>
  </si>
  <si>
    <t>vcom1997a2006TasaAjustTumoresM</t>
  </si>
  <si>
    <t>vcom1997a2006TasaAjustTumoresT</t>
  </si>
  <si>
    <t>vcom1997a2006TasaObsTumorestH</t>
  </si>
  <si>
    <t>vcom1997a2006TasaObsTumoresM</t>
  </si>
  <si>
    <t>vcom1997a2006TasaObsTumoresT</t>
  </si>
  <si>
    <t>vcom1997a2006TasaAjustTraumatH</t>
  </si>
  <si>
    <t>vcom1997a2006TasaAjustTraumatM</t>
  </si>
  <si>
    <t>vcom1997a2006TasaAjustTraumatT</t>
  </si>
  <si>
    <t>vcom1997a2006TasaObsTraumatH</t>
  </si>
  <si>
    <t>vcom1997a2006TasaObsTraumatM</t>
  </si>
  <si>
    <t>vcom1997a2006TasaObsTraumatT</t>
  </si>
  <si>
    <t>vcom1997a2006AVPPT</t>
  </si>
  <si>
    <t>vcom1997a2006PorAVPPRegiónT</t>
  </si>
  <si>
    <t>vcom1997a2006PerdPromAVPPT</t>
  </si>
  <si>
    <t>vcom1997a2006TasaAVPPT</t>
  </si>
  <si>
    <t>vcom1997a2006AVPPH</t>
  </si>
  <si>
    <t>vcom1997a2006PorAVPPRegiónH</t>
  </si>
  <si>
    <t>vcom1997a2006PerdPromAVPPH</t>
  </si>
  <si>
    <t>vcom1997a2006TasaAVPPH</t>
  </si>
  <si>
    <t>vcom1997a2006AVPPM</t>
  </si>
  <si>
    <t>vcom1997a2006PorAVPPRegiónM</t>
  </si>
  <si>
    <t>vcom1997a2006PerdPromAVPPM</t>
  </si>
  <si>
    <t>vcom1997a2006TasaAVPPM</t>
  </si>
  <si>
    <t>vcom1997a2006EVnacerT</t>
  </si>
  <si>
    <t>vcom1997a2006EV20añosT</t>
  </si>
  <si>
    <t>vcom1997a2006EVnacerH</t>
  </si>
  <si>
    <t>vcom1997a2006EV20añosH</t>
  </si>
  <si>
    <t>vcom1997a2006EVnacerM</t>
  </si>
  <si>
    <t>vcom1997a2006EV20añosM</t>
  </si>
  <si>
    <t>vcom1997a2006EV20años0a8EstT</t>
  </si>
  <si>
    <t>vcom1997a2006EV20años9a12EstT</t>
  </si>
  <si>
    <t>vcom1997a2006EV20años13ymásEstT</t>
  </si>
  <si>
    <t>vcom1997a2006EV20años0a8EstH</t>
  </si>
  <si>
    <t>vcom1997a2006EV20años9a12EstH</t>
  </si>
  <si>
    <t>vcom1997a2006EV20años13ymásEstH</t>
  </si>
  <si>
    <t>vcom1997a2006EV20años0a8EstM</t>
  </si>
  <si>
    <t>vcom1997a2006EV20años9a12EstM</t>
  </si>
  <si>
    <t>vcom1997a2006EV20años13ymásEstM</t>
  </si>
  <si>
    <t>vcom1997a2006TasaAjustMortInfT</t>
  </si>
  <si>
    <t>vcom1997a2006TasaAjustMortInfH</t>
  </si>
  <si>
    <t>vcom1997a2006TasaAjustMortInfM</t>
  </si>
  <si>
    <t>vcom1997a2006MortInfAjust0a8T</t>
  </si>
  <si>
    <t>vcom1997a2006MortInfAjust9a12T</t>
  </si>
  <si>
    <t>vcom1997a2006MortInfAjust13ymásT</t>
  </si>
  <si>
    <t>vcom1997a2006MortInfAjust0a8H</t>
  </si>
  <si>
    <t>vcom1997a2006MortInfAjust9a12H</t>
  </si>
  <si>
    <t>vcom1997a2006MortInfAjust13ymásH</t>
  </si>
  <si>
    <t>vcom1997a2006MortInfAjust0a8M</t>
  </si>
  <si>
    <t>vcom1997a2006MortInfAjust9a12M</t>
  </si>
  <si>
    <t>vcom1997a2006MortInfAjust13ymásM</t>
  </si>
  <si>
    <t>vcom1997a2006TasaObsMortInfT</t>
  </si>
  <si>
    <t>vcom1997a2006TasaObsMortInfH</t>
  </si>
  <si>
    <t>vcom1997a2006TasaObsMortInfM</t>
  </si>
  <si>
    <t>vcom1997a2006MortInfObs0a8T</t>
  </si>
  <si>
    <t>vcom1997a2006MortInfObs9a12T</t>
  </si>
  <si>
    <t>vcom1997a2006MortInfObs13ymásT</t>
  </si>
  <si>
    <t>vcom1997a2006MortInfObs0a8H</t>
  </si>
  <si>
    <t>vcom1997a2006MortInfObs9a12H</t>
  </si>
  <si>
    <t>vcom1997a2006MortInfObs13ymásH</t>
  </si>
  <si>
    <t>vcom1997a2006MortInfObs0a8M</t>
  </si>
  <si>
    <t>vcom1997a2006MortInfObs9a12M</t>
  </si>
  <si>
    <t>vcom1997a2006MortInfObs13ymásM</t>
  </si>
  <si>
    <t>VARIABLE</t>
  </si>
  <si>
    <t>NOMBRE</t>
  </si>
  <si>
    <t>DETALLE</t>
  </si>
  <si>
    <t>FUENTE</t>
  </si>
  <si>
    <t>AÑO DATO</t>
  </si>
  <si>
    <t>nomComunas</t>
  </si>
  <si>
    <t>Código comunas.</t>
  </si>
  <si>
    <t>Formato texto.</t>
  </si>
  <si>
    <t>INE</t>
  </si>
  <si>
    <t>Formato numérico.</t>
  </si>
  <si>
    <t>Número de la comuna al interior de la región.</t>
  </si>
  <si>
    <t>N/C</t>
  </si>
  <si>
    <t>Nombre de la comuna.</t>
  </si>
  <si>
    <t>Nombre de la provincia a la que pertenece la comuna.</t>
  </si>
  <si>
    <t>En kms2.</t>
  </si>
  <si>
    <t>Instituto Geográfico Militar (IGM).</t>
  </si>
  <si>
    <t>Superficie.</t>
  </si>
  <si>
    <t>Población total 2009.</t>
  </si>
  <si>
    <t>Proyección en número de habitantes.</t>
  </si>
  <si>
    <t>INE. Proyecciones de pablación. www.ine.cl</t>
  </si>
  <si>
    <t>Densidad poblacional 2009.</t>
  </si>
  <si>
    <t>Habitantes por km2.</t>
  </si>
  <si>
    <t>Cálculo en base a datos IGM e INE.</t>
  </si>
  <si>
    <t>Porcentaje de la población nacional 2009.</t>
  </si>
  <si>
    <t>Cálculo en base a datos INE.</t>
  </si>
  <si>
    <t xml:space="preserve">Porcentaje que representa la región o la comuna de la población total del país. </t>
  </si>
  <si>
    <t>Porcentaje de la población regional 2009.</t>
  </si>
  <si>
    <t xml:space="preserve">Porcentaje que representa la comuna de la población total de la región. </t>
  </si>
  <si>
    <t>Población hombres 2009.</t>
  </si>
  <si>
    <t>En número de habitantes.</t>
  </si>
  <si>
    <t>Porcentaje de hombres 2009.</t>
  </si>
  <si>
    <t>En porcentaje.</t>
  </si>
  <si>
    <t>Población mujeres 2009.</t>
  </si>
  <si>
    <t>Porcentaje de mujeres 2009.</t>
  </si>
  <si>
    <t>Índice de masculinidad 2009.</t>
  </si>
  <si>
    <t>Nº de hombres por cada 100 mujeres.</t>
  </si>
  <si>
    <t>Población de 0 a 14 años 2009.</t>
  </si>
  <si>
    <t>Porcentaje de población de 0 a 14 años 2009.</t>
  </si>
  <si>
    <t>Población de 15 a 64 años 2009.</t>
  </si>
  <si>
    <t>Porcentaje de población de 15 a 64 años 2009.</t>
  </si>
  <si>
    <t>Población de 65 y más años 2009.</t>
  </si>
  <si>
    <t>Porcentaje de población de 65 y más años 2009.</t>
  </si>
  <si>
    <t>Índice de dependencia demográfica 2009.</t>
  </si>
  <si>
    <t>Nº de menores de 15 y mayores de 64 por cada 100 personas de 15 a 64 años.</t>
  </si>
  <si>
    <t>Índice de vejez o renovación 2009.</t>
  </si>
  <si>
    <t>Nº de mayores de 64 por cada 100 menores de 15 años.</t>
  </si>
  <si>
    <t>Población total 2020.</t>
  </si>
  <si>
    <t>Porcentaje de la población nacional 2020.</t>
  </si>
  <si>
    <t>Porcentaje de la población regional 2020.</t>
  </si>
  <si>
    <t>Porcentaje de población rural 2006.</t>
  </si>
  <si>
    <t>Porcentaje de población étnica CASEN 2006.</t>
  </si>
  <si>
    <t>Ministerio de Planificación Nacional (MIDEPLAN). Encuesta CASEN 2006.</t>
  </si>
  <si>
    <t>Disponibilidad presupuestaria municipal por habitante 2008.</t>
  </si>
  <si>
    <t>En pesos por habitante.</t>
  </si>
  <si>
    <t>BEP Municipal. En www.sinim.cl</t>
  </si>
  <si>
    <t>Dependencia del Fondo Común Municipal sobre los ingresos propios 2008.</t>
  </si>
  <si>
    <t>En porcentaje. Mide la dependencia de los Ingresos Propios sobre el Fondo Común Municipal.</t>
  </si>
  <si>
    <t>Aporte municipal al sector salud respecto al ingreso total percibido municipal 2008.</t>
  </si>
  <si>
    <t xml:space="preserve">En porcentaje. </t>
  </si>
  <si>
    <t>Gasto anual del área salud por habitante inscrito validado 2008.</t>
  </si>
  <si>
    <t>Puntaje Índice de Desarrollo Humano (IDH) total 2003.</t>
  </si>
  <si>
    <t>En puntaje donde 0 es la peor situación y 1 la mejor.</t>
  </si>
  <si>
    <t>PNUD - MIDEPLAN. Las Trayectorias del Desarrollo Humano en las Comunas de Chile (1994-2003). http://www.desarrollohumano.cl/otraspub/pub12/IDHC%20con%20portada.pdf</t>
  </si>
  <si>
    <t>Puntaje Índice de Inequidad Territorial de Género (IDG) 2009.</t>
  </si>
  <si>
    <t>MIDEPLAN - SERNAM - ACHM. Índice de Inequidad Territorial de Género. 2009.</t>
  </si>
  <si>
    <t>Puntaje Índice de Vulnerabilidad total 2009.</t>
  </si>
  <si>
    <t>Elaboración propia según datos CASEN 2006 y metodología adaptada del IDH 2003. 2009.</t>
  </si>
  <si>
    <t>Puntaje IV dimensión educación 2009.</t>
  </si>
  <si>
    <t>Puntaje IV dimensión ingresos 2009.</t>
  </si>
  <si>
    <t>Puntaje IV dimensión ocupación 2009.</t>
  </si>
  <si>
    <t>Puntaje IV dimensión vivienda 2009.</t>
  </si>
  <si>
    <t>Posición de la comuna en el IV respecto al país.</t>
  </si>
  <si>
    <t>Posición.</t>
  </si>
  <si>
    <t>Posición de la comuna en el IV respecto a la región.</t>
  </si>
  <si>
    <t>SUBDERE.</t>
  </si>
  <si>
    <t>En puntaje donde 0 es ningún aislamiento y 1 es total aislamiento.</t>
  </si>
  <si>
    <t>Promedio de ingreso autónomo total 2006.</t>
  </si>
  <si>
    <t>En pesos.</t>
  </si>
  <si>
    <t>Promedio de ingreso monetario total 2006.</t>
  </si>
  <si>
    <t>Promedio de ingreso monetario per cápita 2006.</t>
  </si>
  <si>
    <t>Donde 0 se corresponde con la perfecta igualdad y 1 se corresponde con la completa desigualdad.</t>
  </si>
  <si>
    <t>Coeficiente de Gini según el promedio de ingreso autónomo 2003.</t>
  </si>
  <si>
    <t>Ministerio de Planificación Nacional (MIDEPLAN). Encuesta CASEN 2003.</t>
  </si>
  <si>
    <t>Porcentaje de hogares con jefatura de mujeres 2006.</t>
  </si>
  <si>
    <t>Porcentaje de indigencia 2006.</t>
  </si>
  <si>
    <t>Porcentaje de pobreza no indigente 2006.</t>
  </si>
  <si>
    <t>Porcentaje de población no pobre 2006.</t>
  </si>
  <si>
    <t>Porcentaje de pobreza total 2006.</t>
  </si>
  <si>
    <t>Tasa por 100.</t>
  </si>
  <si>
    <t>Tasa total de participación laboral 2006.</t>
  </si>
  <si>
    <t>Tasa de desocupación 2006.</t>
  </si>
  <si>
    <t>Tasa de cesantía 2006.</t>
  </si>
  <si>
    <t>Población económicamente inserta en el sector económico primario.</t>
  </si>
  <si>
    <t>INE. En www.sinim.cl</t>
  </si>
  <si>
    <t>Población económicamente inserta en el sector económico secundario.</t>
  </si>
  <si>
    <t>Población económicamente inserta en el sector económico terciario.</t>
  </si>
  <si>
    <t>Porcentaje de asalariados sin contrato firmado CASEN 2006.</t>
  </si>
  <si>
    <t>MIDEPLAN. Encuesta CASEN. 2006.</t>
  </si>
  <si>
    <t>Porcentaje personas de 15 a 64 con condición de actividad activa que no cotiza 2006.</t>
  </si>
  <si>
    <t>Porcentaje de alfabetismo total 2006.</t>
  </si>
  <si>
    <t>Porcentaje de mayores de 14  años que sabe leer y escribir.</t>
  </si>
  <si>
    <t>Porcentaje de alfabetismo población de 25 y más años 2006.</t>
  </si>
  <si>
    <t>Porcentaje de adultos de 25 años y más que sabe leer y escribir.</t>
  </si>
  <si>
    <t>Promedio de años de escolaridad total 2006.</t>
  </si>
  <si>
    <t>En años de escolaridad.</t>
  </si>
  <si>
    <t>Promedio de años de escolaridad de las personas de 25 años y más 2006.</t>
  </si>
  <si>
    <t>Porcentaje de cobertura educacional total en población de 4 a 25 años 2006.</t>
  </si>
  <si>
    <t>Porcentaje de hogares totales con indicador de saneamiento deficitario 2006.</t>
  </si>
  <si>
    <t>En porcentaje. Según indicador de saneamiento elaborado por MIDEPLAN, solo hogares deficitarios.</t>
  </si>
  <si>
    <t>Porcentaje de hogares totales con indicador de materialidad irrecuperable 2006.</t>
  </si>
  <si>
    <t>En porcentaje. Según indicador de materialidad de la vivienda elaborado por MIDEPLAN, solo viviendas irrecuperables.</t>
  </si>
  <si>
    <t>Porcentaje de hogares totales con indicador de hacinamiento crítico 2006.</t>
  </si>
  <si>
    <t>En porcentaje. Según indicador de hacinamiento de la vivienda elaborado por MIDEPLAN, solo hogares con hacinamiento crítico.</t>
  </si>
  <si>
    <t>Porcentaje de hogares totales que tiene refrigerador 2006.</t>
  </si>
  <si>
    <t>En porcentaje. Solo hogares que tienen.</t>
  </si>
  <si>
    <t>Porcentaje de hogares totales que tiene calefont 2006.</t>
  </si>
  <si>
    <t>Porcentaje de hogares totales que tiene computador 2006.</t>
  </si>
  <si>
    <t>Metros cuadrados de áreas verdes con mantenimiento por babitante.</t>
  </si>
  <si>
    <t>En metros cuadrados por habitante.</t>
  </si>
  <si>
    <t>Tasa de denuncias por delitos de violencia intrafamiliar 2008.</t>
  </si>
  <si>
    <t>Tasa por 100.000 habitantes.</t>
  </si>
  <si>
    <t>Ministerio del Interior. http://www.seguridadpublica.gov.cl/filesapp/Tasas_VIF_ANUAL_2001_2010w.xls</t>
  </si>
  <si>
    <t>Tasa de denuncias por delitos de mayor connotación social 2008.</t>
  </si>
  <si>
    <t>Porcentaje de embarazadas en control menores de 15 años, 2008.</t>
  </si>
  <si>
    <t>En porcentaje. Solo población en control en el sistema público de salud.</t>
  </si>
  <si>
    <t>MINSAL. DEIS. REM.</t>
  </si>
  <si>
    <t>Porcentaje de embarazadas en control de 15 a 19 años, 2008.</t>
  </si>
  <si>
    <t>Porcentaje de niños menores de 6 años en control con malnutrición por déficit (-1 desviación estándar peso/talla), 2008.</t>
  </si>
  <si>
    <t>Porcentaje de niños menores de 6 años en control con malnutrición por déficit (-2 desviación estándar peso/talla), 2008.</t>
  </si>
  <si>
    <t>Porcentaje de niños menores de 6 años en control con malnutrición por exceso (+1 desviación estándar peso/talla), 2008.</t>
  </si>
  <si>
    <t>Porcentaje de niños menores de 6 años en control con malnutrición por exceso (+2 desviación estándar peso/talla), 2008.</t>
  </si>
  <si>
    <t>Tipo de administración de salud comunal.</t>
  </si>
  <si>
    <t>En tipo de administración.</t>
  </si>
  <si>
    <t>En kilómetros.</t>
  </si>
  <si>
    <t>Población total beneficiaria de FONASA 2009.</t>
  </si>
  <si>
    <t>En cantidad de personas.</t>
  </si>
  <si>
    <t>FONASA.</t>
  </si>
  <si>
    <t>Porcentaje de la población total que es beneficiaria de FONASA 2009.</t>
  </si>
  <si>
    <t>En porcentaje sobre la población regional.</t>
  </si>
  <si>
    <t>Población beneficiaria de FONASA con letra A 2009.</t>
  </si>
  <si>
    <t>Porcentaje de la población total que es beneficiaria de FONASA con letra A 2009.</t>
  </si>
  <si>
    <t>Población per cápita inscrita en la atención primaria de salud (APS) 2009.</t>
  </si>
  <si>
    <t>MINSAL. APS.</t>
  </si>
  <si>
    <t>Porcentaje de la población total que corresponde a población per cápita inscrita en APS 2009.</t>
  </si>
  <si>
    <t>Porcentaje de población que tiene previsión de salud del sistema público 2006.</t>
  </si>
  <si>
    <t>MIDEPLAN. Encuesta CASEN 2006.</t>
  </si>
  <si>
    <t>Porcentaje de población que tiene ISAPRE 2006.</t>
  </si>
  <si>
    <t>Porcentaje de población que no tiene previsión de salud (particulares) 2006.</t>
  </si>
  <si>
    <t>Porcentaje total de personas que declara haber tenido un problema de salud, enfermedad o accidente en el último mes, 2006.</t>
  </si>
  <si>
    <t>Porcentaje total de personas que declara haber tenido un problema de salud, enfermedad o accidente en el último mes y que no recibió atención, 2006.</t>
  </si>
  <si>
    <t>En porcentaje sobre la población que declara haber tenido un problema de salud, enfermedad o accidente en el último mes. La no atención considera a quienes no consultaron, perdieron la hora o no obtuvieron hora.</t>
  </si>
  <si>
    <t>Porcentaje de mujeres de 15 a 64 años que afirma haberse realizado el PAP en los últimos 3 años, 2006.</t>
  </si>
  <si>
    <t>Porcentaje de mujeres de 25 a 64 años que afirma haberse realizado el PAP en los últimos 3 años, 2006.</t>
  </si>
  <si>
    <t>Porcentaje de menores de 6 años en control en el sistema público de salud 2008.</t>
  </si>
  <si>
    <t>En porcentaje sobre la población regional de esa edad.</t>
  </si>
  <si>
    <t>Porcentaje de personas de 65 y más  años en control en el sistema público de salud 2008.</t>
  </si>
  <si>
    <t>Porcentaje de personas de 15 y más años que precibe su salud como muy buena o buena.</t>
  </si>
  <si>
    <t>En porcentaje respecto a población de 15 años y más. Respuestas muy buena y buena.</t>
  </si>
  <si>
    <t>MIDEPLAN. Encuesta CASEN 2003.</t>
  </si>
  <si>
    <t>Porcentaje de personas de 15 y más años que precibe su salud como muy mala o mala.</t>
  </si>
  <si>
    <t>En porcentaje respecto a población de 15 años y más. Respuestas muy mala y mala.</t>
  </si>
  <si>
    <t>Tasa acumulada de notificaciones por VIH desde 1984 a 2008.</t>
  </si>
  <si>
    <t>En tasa por 100.000 habitantes.</t>
  </si>
  <si>
    <t>MINSAl. Departamento de Epidemiología.</t>
  </si>
  <si>
    <t>1984 - 2008</t>
  </si>
  <si>
    <t>Tasa acumulada de notificaciones por SIDA desde 1984 a 2008.</t>
  </si>
  <si>
    <t>Tasa acumulada de notificaciones por VIH y SIDA desde 1984 a 2008.</t>
  </si>
  <si>
    <t>MINSAL. DEIS. Estadísticas vitales.</t>
  </si>
  <si>
    <t>1997 - 2006</t>
  </si>
  <si>
    <t>Tasa observada de mortalidad general total por 100.000 habitantes.</t>
  </si>
  <si>
    <t>vcom1997a2006TasaMortGralAjusH</t>
  </si>
  <si>
    <t>vcom1997a2006TasaMortGralAjustM</t>
  </si>
  <si>
    <t>vcom1997a2006TasaMortGralAjustT</t>
  </si>
  <si>
    <t>Tasa observada de mortalidad general en hombres por 100.000 habitantes.</t>
  </si>
  <si>
    <t>Tasa observada de mortalidad general en mujeresl por 100.000 habitantes.</t>
  </si>
  <si>
    <t>Tasa ajustada de mortalidad general en hombres por 100.000 habitantes.</t>
  </si>
  <si>
    <t>Tasa ajustada de mortalidad general en mujeresl por 100.000 habitantes.</t>
  </si>
  <si>
    <t>Tasa ajustada de mortalidad general total por 100.000 habitantes.</t>
  </si>
  <si>
    <t>Tasa ajustada de mortalidad por enfermedades del sistema circulatorio en hombres por 100.000 habitantes.</t>
  </si>
  <si>
    <t>Tasa ajustada de mortalidad por enfermedades del sistema circulatorio en mujeresl por 100.000 habitantes.</t>
  </si>
  <si>
    <t>Tasa ajustada de mortalidad por enfermedades del sistema circulatorio total por 100.000 habitantes.</t>
  </si>
  <si>
    <t>Tasa observada de mortalidad por enfermedades del sistema circulatorio en hombres por 100.000 habitantes.</t>
  </si>
  <si>
    <t>Tasa observada de mortalidad por enfermedades del sistema circulatorio total por 100.000 habitantes.</t>
  </si>
  <si>
    <t>Tasa ajustada de mortalidad por tumores en hombres por 100.000 habitantes.</t>
  </si>
  <si>
    <t>Tasa ajustada de mortalidad por tumores en mujeresl por 100.000 habitantes.</t>
  </si>
  <si>
    <t>Tasa ajustada de mortalidad por tumores total por 100.000 habitantes.</t>
  </si>
  <si>
    <t>Tasa observada de mortalidad por tumores en hombres por 100.000 habitantes.</t>
  </si>
  <si>
    <t>Tasa observada de mortalidad por tumores total por 100.000 habitantes.</t>
  </si>
  <si>
    <t>Tasa ajustada de mortalidad por traumatismos y envenenamiento en hombres por 100.000 habitantes.</t>
  </si>
  <si>
    <t>Tasa ajustada de mortalidad por traumatismos y envenenamiento total por 100.000 habitantes.</t>
  </si>
  <si>
    <t>Tasa observada de mortalidad por traumatismos y envenenamiento en hombres por 100.000 habitantes.</t>
  </si>
  <si>
    <t>Tasa observada de mortalidad por traumatismos y envenenamiento en mujeresl por 100.000 habitantes.</t>
  </si>
  <si>
    <t>Tasa observada de mortalidad por traumatismos y envenenamiento total por 100.000 habitantes.</t>
  </si>
  <si>
    <t>Tasa ajustada de mortalidad por traumatismos y envenenamiento en mujeres por 100.000 habitantes.</t>
  </si>
  <si>
    <t>Tasa observada de mortalidad por enfermedades del sistema circulatorio en mujeres por 100.000 habitantes.</t>
  </si>
  <si>
    <t>Tasa observada de mortalidad por tumores en mujeres por 100.000 habitantes.</t>
  </si>
  <si>
    <t>En número de años por cada 1.000 hombres.</t>
  </si>
  <si>
    <t xml:space="preserve">Elaboración propia según datos DEIS - INE/CELADE.  </t>
  </si>
  <si>
    <t>Tasa de años de vida potencialmente perdidos antes de alcanzar los 80 años de edad por cada 1.000 hombres 1997 - 2006.</t>
  </si>
  <si>
    <t>Distribución porcentual de la suma de los AVPP de hombres con respecto a la región 1997 - 2006.</t>
  </si>
  <si>
    <t>En porcentaje sore la suma de AVPP de hombres de la región.</t>
  </si>
  <si>
    <t>En cantidad de AVPP de hombres.</t>
  </si>
  <si>
    <t>Suma de los AVPP de los hombres que en el decenio 1997 - 2006 fallecieron antes de alcanzar los 80 años de edad.</t>
  </si>
  <si>
    <t>En promedio de AVPP de hombres.</t>
  </si>
  <si>
    <t>Pérdida promedio de AVPP por cada defunción de un hombre ocurrida en el decenio 1997 - 2006.</t>
  </si>
  <si>
    <t>Suma de los AVPP de las mujeres que en el decenio 1997 - 2006 fallecieron antes de alcanzar los 80 años de edad.</t>
  </si>
  <si>
    <t>Distribución porcentual de la suma de los AVPP de mujeres con respecto a la región 1997 - 2006.</t>
  </si>
  <si>
    <t>Pérdida promedio de AVPP por cada defunción de una mujer ocurrida en el decenio 1997 - 2006.</t>
  </si>
  <si>
    <t>Tasa de años de vida potencialmente perdidos antes de alcanzar los 80 años de edad por cada 1.000 mujeres 1997 - 2006.</t>
  </si>
  <si>
    <t>En cantidad de AVPP de mujeres.</t>
  </si>
  <si>
    <t>En porcentaje sore la suma de AVPP de mujeres de la región.</t>
  </si>
  <si>
    <t>En promedio de AVPP de mujeres.</t>
  </si>
  <si>
    <t>En número de años por cada 1.000 mujeres</t>
  </si>
  <si>
    <t>Suma de los AVPP de las personas que en el decenio 1997 - 2006 fallecieron antes de alcanzar los 80 años de edad.</t>
  </si>
  <si>
    <t>Distribución porcentual de la suma de los AVPP con respecto a la región 1997 - 2006.</t>
  </si>
  <si>
    <t>Pérdida promedio de AVPP por cada defunción de una persona ocurrida en el decenio 1997 - 2006.</t>
  </si>
  <si>
    <t>Tasa de años de vida potencialmente perdidos antes de alcanzar los 80 años de edad por cada 1.000 personas 1997 - 2006.</t>
  </si>
  <si>
    <t>En cantidad de AVPP.</t>
  </si>
  <si>
    <t>En porcentaje sore la suma de AVPP de la región.</t>
  </si>
  <si>
    <t>En promedio de AVPP.</t>
  </si>
  <si>
    <t>En número de años por cada 1.000 personas.</t>
  </si>
  <si>
    <t>En años de vida.</t>
  </si>
  <si>
    <t>Esperanza de vida al nacer total 1997 - 2006.</t>
  </si>
  <si>
    <t>Esperanza de vida a los 20 años total 1997 - 2006.</t>
  </si>
  <si>
    <t>Esperanza de vida al nacer de hombres 1997 - 2006.</t>
  </si>
  <si>
    <t>Esperanza de vida a los 20 años de hombres 1997 - 2006.</t>
  </si>
  <si>
    <t>Esperanza de vida al nacer de mujeres 1997 - 2006.</t>
  </si>
  <si>
    <t>Esperanza de vida a los 20 años de mujeres 1997 - 2006.</t>
  </si>
  <si>
    <t>Esperanza de vida a los 20 años de personas con 0 a 8 años de estudio trienio 1997 - 2006.</t>
  </si>
  <si>
    <t>Esperanza de vida a los 20 años de personas con 9 a 12 años de estudio trienio 1997 - 2006.</t>
  </si>
  <si>
    <t>Esperanza de vida a los 20 años de personas con 13 o más años de estudio trienio 1997 - 2006.</t>
  </si>
  <si>
    <t>Esperanza de vida a los 20 años de hombres con 0 a 8 años de estudio trienio 1997 - 2006.</t>
  </si>
  <si>
    <t>Esperanza de vida a los 20 años de hombres con 9 a 12 años de estudio trienio 1997 - 2006.</t>
  </si>
  <si>
    <t>Esperanza de vida a los 20 años de hombres con 13 o más años de estudio trienio 1997 - 2006.</t>
  </si>
  <si>
    <t>Esperanza de vida a los 20 años de mujeres con 0 a 8 años de estudio trienio 1997 - 2006.</t>
  </si>
  <si>
    <t>Esperanza de vida a los 20 años de mujeres con 9 a 12 años de estudio trienio 1997 - 2006.</t>
  </si>
  <si>
    <t>Esperanza de vida a los 20 años de mujeres con 13 o más años de estudio trienio 1997 - 2006.</t>
  </si>
  <si>
    <t>Tasa ajustada de mortalidad infantil por 1.000 nacidos vivos decenio 1997 - 2006.</t>
  </si>
  <si>
    <t>Tasa por 1.000 nacidos vivos.</t>
  </si>
  <si>
    <t>Tasa ajustada de mortalidad infantil de hombres por 1.000 nacidos vivos decenio 1997 - 2006.</t>
  </si>
  <si>
    <t>Tasa ajustada de mortalidad infantil de mujeres por 1.000 nacidos vivos decenio 1997 - 2006.</t>
  </si>
  <si>
    <t>Tasa ajustada de mortalidad infantil por 1.000 nacidos vivos de madres con 0 a 8 años de estudio decenio 1997 - 2006.</t>
  </si>
  <si>
    <t>Tasa ajustada de mortalidad infantil por 1.000 nacidos vivos de madres con 9 a 12 años de estudio decenio 1997 - 2006.</t>
  </si>
  <si>
    <t>Tasa ajustada de mortalidad infantil por 1.000 nacidos vivos de madres con 13 y más años de estudio decenio 1996 - 2006.</t>
  </si>
  <si>
    <t>Tasa ajustada de mortalidad infantil de hombres por 1.000 nacidos vivos de madres con 0 a 8 años de estudio decenio 1997 - 2006.</t>
  </si>
  <si>
    <t>Tasa ajustada de mortalidad infantil de hombres por 1.000 nacidos vivos de madres con 9 a 12 años de estudio decenio 1997 - 2006.</t>
  </si>
  <si>
    <t>Tasa ajustada de mortalidad infantil de hombres por 1.000 nacidos vivos de madres con 13 y más años de estudio decenio 1996 - 2006.</t>
  </si>
  <si>
    <t>Tasa ajustada de mortalidad infantil de mujeres por 1.000 nacidos vivos de madres con 0 a 8 años de estudio decenio 1997 - 2006.</t>
  </si>
  <si>
    <t>Tasa ajustada de mortalidad infantil de mujeres por 1.000 nacidos vivos de madres con 9 a 12 años de estudio decenio 1997 - 2006.</t>
  </si>
  <si>
    <t>Tasa ajustada de mortalidad infantil de mujeres por 1.000 nacidos vivos de madres con 13 y más años de estudio decenio 1996 - 2006.</t>
  </si>
  <si>
    <t>Tasa observada de mortalidad infantil por 1.000 nacidos vivos decenio 1997 - 2006.</t>
  </si>
  <si>
    <t>Tasa observada de mortalidad infantil de hombres por 1.000 nacidos vivos decenio 1997 - 2006.</t>
  </si>
  <si>
    <t>Tasa observada de mortalidad infantil de mujeres por 1.000 nacidos vivos decenio 1997 - 2006.</t>
  </si>
  <si>
    <t>Tasa observada de mortalidad infantil de hombres por 1.000 nacidos vivos de madres con 0 a 8 años de estudio decenio 1997 - 2006.</t>
  </si>
  <si>
    <t>Tasa observada de mortalidad infantil de hombres por 1.000 nacidos vivos de madres con 9 a 12 años de estudio decenio 1997 - 2006.</t>
  </si>
  <si>
    <t>Tasa observada de mortalidad infantil de hombres por 1.000 nacidos vivos de madres con 13 y más años de estudio decenio 1996 - 2006.</t>
  </si>
  <si>
    <t>Tasa observada de mortalidad infantil de mujeres por 1.000 nacidos vivos de madres con 0 a 8 años de estudio decenio 1997 - 2006.</t>
  </si>
  <si>
    <t>Tasa observada de mortalidad infantil de mujeres por 1.000 nacidos vivos de madres con 9 a 12 años de estudio decenio 1997 - 2006.</t>
  </si>
  <si>
    <t>Tasa observada de mortalidad infantil de mujeres por 1.000 nacidos vivos de madres con 13 y más años de estudio decenio 1996 - 2006.</t>
  </si>
  <si>
    <t>Tasa observada de mortalidad infantil por 1.000 nacidos vivos de madres con 0 a 8 años de estudio decenio 1997 - 2006.</t>
  </si>
  <si>
    <t>Tasa observada de mortalidad infantil por 1.000 nacidos vivos de madres con 9 a 12 años de estudio decenio 1997 - 2006.</t>
  </si>
  <si>
    <t>Tasa observada de mortalidad infantil por 1.000 nacidos vivos de madres con 13 y más años de estudio decenio 1996 - 2006.</t>
  </si>
  <si>
    <t>NOTAS</t>
  </si>
  <si>
    <t>Para todas las regiones: Considerar la cantidad de habitantes al interpretar los datos de daño en salud.</t>
  </si>
  <si>
    <t>Puntaje Índice de Territorios Aislados.</t>
  </si>
  <si>
    <t>Distancia (km) desde la capital comunal al Hospital de Referencia, Base o Emergencia.</t>
  </si>
  <si>
    <t>Porcentaje de población activa ocupada.</t>
  </si>
  <si>
    <t>Colchagua</t>
  </si>
  <si>
    <t>vcom1997a2006DefMenos50</t>
  </si>
  <si>
    <t>Cantidad de defunciones.</t>
  </si>
  <si>
    <t>Elaboración propia según datos MINSAL. DEIS. Estadísticas vitales.</t>
  </si>
  <si>
    <t>vcom1997a2006TotDef</t>
  </si>
  <si>
    <t>Total de defunciones decenio 1996 - 2006.</t>
  </si>
  <si>
    <t>vcom1997a2006Swaroop</t>
  </si>
  <si>
    <t>Índice de Swarop decenio 1997 - 2006.</t>
  </si>
  <si>
    <t>Defunciones en mayores de 50 años decenio 1996 - 2006.</t>
  </si>
  <si>
    <t>vcom1997a2006DefMás50</t>
  </si>
  <si>
    <t>vcomIES1997a2006</t>
  </si>
  <si>
    <t>Índice de equidad en salud 1997 - 2006.</t>
  </si>
  <si>
    <t>Elaboración propia según datos MINSAL. DEIS. Estadísticas vitales y metodología adaptada del IDH 2003. 2010.</t>
  </si>
  <si>
    <t>vcomCuadranteEVeIES</t>
  </si>
  <si>
    <t>Cuadrante de posición de la comuna según grafico de esperanza de vida al nacer e índice de equidad en salud 1997 - 2006.</t>
  </si>
  <si>
    <t>En número donde1 es la mejor situación y 4 la peor.</t>
  </si>
  <si>
    <t>Encuesta SINIM. 2008. En www.sinim.cl.</t>
  </si>
  <si>
    <t>Porcentaje de las defunciones totales que corresponden a mayores de 50 años.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</si>
</sst>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"/>
    <numFmt numFmtId="183" formatCode="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"/>
    <numFmt numFmtId="189" formatCode="#,##0.00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182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 horizontal="right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83" fontId="2" fillId="0" borderId="0" xfId="0" applyNumberFormat="1" applyFont="1" applyAlignment="1">
      <alignment/>
    </xf>
    <xf numFmtId="181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181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/>
    </xf>
    <xf numFmtId="18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81" fontId="1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18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1" fontId="1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18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181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C160">
      <selection activeCell="C176" sqref="C176"/>
    </sheetView>
  </sheetViews>
  <sheetFormatPr defaultColWidth="11.421875" defaultRowHeight="12.75"/>
  <cols>
    <col min="1" max="1" width="40.28125" style="0" bestFit="1" customWidth="1"/>
    <col min="2" max="2" width="107.28125" style="0" bestFit="1" customWidth="1"/>
    <col min="3" max="3" width="72.7109375" style="0" customWidth="1"/>
    <col min="4" max="4" width="51.57421875" style="0" bestFit="1" customWidth="1"/>
  </cols>
  <sheetData>
    <row r="1" spans="1:5" ht="12.75">
      <c r="A1" s="60" t="s">
        <v>251</v>
      </c>
      <c r="B1" s="60" t="s">
        <v>252</v>
      </c>
      <c r="C1" s="60" t="s">
        <v>253</v>
      </c>
      <c r="D1" s="60" t="s">
        <v>254</v>
      </c>
      <c r="E1" s="60" t="s">
        <v>255</v>
      </c>
    </row>
    <row r="2" spans="1:5" ht="12.75">
      <c r="A2" s="66" t="s">
        <v>174</v>
      </c>
      <c r="B2" s="61" t="s">
        <v>257</v>
      </c>
      <c r="C2" s="61" t="s">
        <v>258</v>
      </c>
      <c r="D2" s="61" t="s">
        <v>259</v>
      </c>
      <c r="E2" s="61">
        <v>2009</v>
      </c>
    </row>
    <row r="3" spans="1:5" ht="12.75">
      <c r="A3" s="65" t="s">
        <v>139</v>
      </c>
      <c r="B3" s="61" t="s">
        <v>257</v>
      </c>
      <c r="C3" s="61" t="s">
        <v>260</v>
      </c>
      <c r="D3" s="61" t="s">
        <v>259</v>
      </c>
      <c r="E3" s="61">
        <v>2009</v>
      </c>
    </row>
    <row r="4" spans="1:5" ht="12.75">
      <c r="A4" s="65" t="s">
        <v>175</v>
      </c>
      <c r="B4" s="61" t="s">
        <v>261</v>
      </c>
      <c r="C4" s="61" t="s">
        <v>262</v>
      </c>
      <c r="D4" s="61" t="s">
        <v>262</v>
      </c>
      <c r="E4" s="61" t="s">
        <v>262</v>
      </c>
    </row>
    <row r="5" spans="1:5" ht="12.75">
      <c r="A5" s="65" t="s">
        <v>256</v>
      </c>
      <c r="B5" s="61" t="s">
        <v>263</v>
      </c>
      <c r="C5" s="61" t="s">
        <v>262</v>
      </c>
      <c r="D5" s="61" t="s">
        <v>262</v>
      </c>
      <c r="E5" s="61" t="s">
        <v>262</v>
      </c>
    </row>
    <row r="6" spans="1:5" ht="12.75">
      <c r="A6" s="65" t="s">
        <v>0</v>
      </c>
      <c r="B6" s="61" t="s">
        <v>264</v>
      </c>
      <c r="C6" s="61" t="s">
        <v>262</v>
      </c>
      <c r="D6" s="61" t="s">
        <v>262</v>
      </c>
      <c r="E6" s="61" t="s">
        <v>262</v>
      </c>
    </row>
    <row r="7" spans="1:5" ht="12.75">
      <c r="A7" s="67" t="s">
        <v>1</v>
      </c>
      <c r="B7" s="62" t="s">
        <v>267</v>
      </c>
      <c r="C7" s="62" t="s">
        <v>265</v>
      </c>
      <c r="D7" s="62" t="s">
        <v>266</v>
      </c>
      <c r="E7" s="62">
        <v>2008</v>
      </c>
    </row>
    <row r="8" spans="1:5" ht="12.75">
      <c r="A8" s="68" t="s">
        <v>2</v>
      </c>
      <c r="B8" s="62" t="s">
        <v>268</v>
      </c>
      <c r="C8" s="62" t="s">
        <v>269</v>
      </c>
      <c r="D8" s="62" t="s">
        <v>270</v>
      </c>
      <c r="E8" s="62">
        <v>2009</v>
      </c>
    </row>
    <row r="9" spans="1:5" ht="12.75">
      <c r="A9" s="67" t="s">
        <v>3</v>
      </c>
      <c r="B9" s="61" t="s">
        <v>271</v>
      </c>
      <c r="C9" s="62" t="s">
        <v>272</v>
      </c>
      <c r="D9" s="62" t="s">
        <v>273</v>
      </c>
      <c r="E9" s="62">
        <v>2009</v>
      </c>
    </row>
    <row r="10" spans="1:5" ht="12.75">
      <c r="A10" s="69" t="s">
        <v>4</v>
      </c>
      <c r="B10" s="61" t="s">
        <v>274</v>
      </c>
      <c r="C10" s="61" t="s">
        <v>276</v>
      </c>
      <c r="D10" s="62" t="s">
        <v>275</v>
      </c>
      <c r="E10" s="62">
        <v>2009</v>
      </c>
    </row>
    <row r="11" spans="1:5" ht="12.75">
      <c r="A11" s="70" t="s">
        <v>76</v>
      </c>
      <c r="B11" s="61" t="s">
        <v>277</v>
      </c>
      <c r="C11" s="61" t="s">
        <v>278</v>
      </c>
      <c r="D11" s="62" t="s">
        <v>275</v>
      </c>
      <c r="E11" s="62">
        <v>2009</v>
      </c>
    </row>
    <row r="12" spans="1:5" ht="12.75">
      <c r="A12" s="68" t="s">
        <v>5</v>
      </c>
      <c r="B12" s="61" t="s">
        <v>279</v>
      </c>
      <c r="C12" s="62" t="s">
        <v>280</v>
      </c>
      <c r="D12" s="62" t="s">
        <v>270</v>
      </c>
      <c r="E12" s="62">
        <v>2009</v>
      </c>
    </row>
    <row r="13" spans="1:5" ht="12.75">
      <c r="A13" s="71" t="s">
        <v>6</v>
      </c>
      <c r="B13" s="61" t="s">
        <v>281</v>
      </c>
      <c r="C13" s="62" t="s">
        <v>282</v>
      </c>
      <c r="D13" s="62" t="s">
        <v>270</v>
      </c>
      <c r="E13" s="62">
        <v>2009</v>
      </c>
    </row>
    <row r="14" spans="1:5" ht="12.75">
      <c r="A14" s="68" t="s">
        <v>7</v>
      </c>
      <c r="B14" s="61" t="s">
        <v>283</v>
      </c>
      <c r="C14" s="62" t="s">
        <v>280</v>
      </c>
      <c r="D14" s="62" t="s">
        <v>270</v>
      </c>
      <c r="E14" s="62">
        <v>2009</v>
      </c>
    </row>
    <row r="15" spans="1:5" ht="12.75">
      <c r="A15" s="71" t="s">
        <v>8</v>
      </c>
      <c r="B15" s="61" t="s">
        <v>284</v>
      </c>
      <c r="C15" s="62" t="s">
        <v>282</v>
      </c>
      <c r="D15" s="62" t="s">
        <v>270</v>
      </c>
      <c r="E15" s="62">
        <v>2009</v>
      </c>
    </row>
    <row r="16" spans="1:5" ht="12.75">
      <c r="A16" s="71" t="s">
        <v>9</v>
      </c>
      <c r="B16" s="62" t="s">
        <v>285</v>
      </c>
      <c r="C16" s="62" t="s">
        <v>286</v>
      </c>
      <c r="D16" s="62" t="s">
        <v>275</v>
      </c>
      <c r="E16" s="62">
        <v>2009</v>
      </c>
    </row>
    <row r="17" spans="1:5" ht="12.75">
      <c r="A17" s="68" t="s">
        <v>10</v>
      </c>
      <c r="B17" s="62" t="s">
        <v>287</v>
      </c>
      <c r="C17" s="62" t="s">
        <v>280</v>
      </c>
      <c r="D17" s="62" t="s">
        <v>270</v>
      </c>
      <c r="E17" s="62">
        <v>2009</v>
      </c>
    </row>
    <row r="18" spans="1:5" ht="12.75">
      <c r="A18" s="71" t="s">
        <v>11</v>
      </c>
      <c r="B18" s="62" t="s">
        <v>288</v>
      </c>
      <c r="C18" s="62" t="s">
        <v>282</v>
      </c>
      <c r="D18" s="62" t="s">
        <v>270</v>
      </c>
      <c r="E18" s="62">
        <v>2009</v>
      </c>
    </row>
    <row r="19" spans="1:5" ht="12.75">
      <c r="A19" s="68" t="s">
        <v>12</v>
      </c>
      <c r="B19" s="62" t="s">
        <v>289</v>
      </c>
      <c r="C19" s="62" t="s">
        <v>280</v>
      </c>
      <c r="D19" s="62" t="s">
        <v>270</v>
      </c>
      <c r="E19" s="62">
        <v>2009</v>
      </c>
    </row>
    <row r="20" spans="1:5" ht="12.75">
      <c r="A20" s="71" t="s">
        <v>13</v>
      </c>
      <c r="B20" s="62" t="s">
        <v>290</v>
      </c>
      <c r="C20" s="62" t="s">
        <v>282</v>
      </c>
      <c r="D20" s="62" t="s">
        <v>270</v>
      </c>
      <c r="E20" s="62">
        <v>2009</v>
      </c>
    </row>
    <row r="21" spans="1:5" ht="12.75">
      <c r="A21" s="68" t="s">
        <v>14</v>
      </c>
      <c r="B21" s="62" t="s">
        <v>291</v>
      </c>
      <c r="C21" s="62" t="s">
        <v>280</v>
      </c>
      <c r="D21" s="62" t="s">
        <v>270</v>
      </c>
      <c r="E21" s="62">
        <v>2009</v>
      </c>
    </row>
    <row r="22" spans="1:5" ht="12.75">
      <c r="A22" s="71" t="s">
        <v>15</v>
      </c>
      <c r="B22" s="62" t="s">
        <v>292</v>
      </c>
      <c r="C22" s="62" t="s">
        <v>282</v>
      </c>
      <c r="D22" s="62" t="s">
        <v>270</v>
      </c>
      <c r="E22" s="62">
        <v>2009</v>
      </c>
    </row>
    <row r="23" spans="1:5" ht="12.75">
      <c r="A23" s="71" t="s">
        <v>16</v>
      </c>
      <c r="B23" s="62" t="s">
        <v>293</v>
      </c>
      <c r="C23" s="61" t="s">
        <v>294</v>
      </c>
      <c r="D23" s="62" t="s">
        <v>275</v>
      </c>
      <c r="E23" s="62">
        <v>2009</v>
      </c>
    </row>
    <row r="24" spans="1:5" ht="12.75">
      <c r="A24" s="63" t="s">
        <v>17</v>
      </c>
      <c r="B24" s="62" t="s">
        <v>295</v>
      </c>
      <c r="C24" s="61" t="s">
        <v>296</v>
      </c>
      <c r="D24" s="62" t="s">
        <v>275</v>
      </c>
      <c r="E24" s="62">
        <v>2009</v>
      </c>
    </row>
    <row r="25" spans="1:5" ht="12.75">
      <c r="A25" s="68" t="s">
        <v>18</v>
      </c>
      <c r="B25" s="62" t="s">
        <v>297</v>
      </c>
      <c r="C25" s="62" t="s">
        <v>269</v>
      </c>
      <c r="D25" s="62" t="s">
        <v>270</v>
      </c>
      <c r="E25" s="62">
        <v>2020</v>
      </c>
    </row>
    <row r="26" spans="1:5" ht="12.75">
      <c r="A26" s="69" t="s">
        <v>19</v>
      </c>
      <c r="B26" s="61" t="s">
        <v>298</v>
      </c>
      <c r="C26" s="61" t="s">
        <v>276</v>
      </c>
      <c r="D26" s="62" t="s">
        <v>275</v>
      </c>
      <c r="E26" s="62">
        <v>2020</v>
      </c>
    </row>
    <row r="27" spans="1:5" ht="12.75">
      <c r="A27" s="70" t="s">
        <v>77</v>
      </c>
      <c r="B27" s="61" t="s">
        <v>299</v>
      </c>
      <c r="C27" s="61" t="s">
        <v>278</v>
      </c>
      <c r="D27" s="62" t="s">
        <v>275</v>
      </c>
      <c r="E27" s="62">
        <v>2020</v>
      </c>
    </row>
    <row r="28" spans="1:5" ht="12.75">
      <c r="A28" s="71" t="s">
        <v>78</v>
      </c>
      <c r="B28" s="61" t="s">
        <v>300</v>
      </c>
      <c r="C28" s="62" t="s">
        <v>282</v>
      </c>
      <c r="D28" s="61" t="s">
        <v>302</v>
      </c>
      <c r="E28" s="62">
        <v>2006</v>
      </c>
    </row>
    <row r="29" spans="1:5" ht="12.75">
      <c r="A29" s="71" t="s">
        <v>57</v>
      </c>
      <c r="B29" s="62" t="s">
        <v>301</v>
      </c>
      <c r="C29" s="62" t="s">
        <v>282</v>
      </c>
      <c r="D29" s="61" t="s">
        <v>302</v>
      </c>
      <c r="E29" s="62">
        <v>2006</v>
      </c>
    </row>
    <row r="30" spans="1:5" ht="12.75">
      <c r="A30" s="72" t="s">
        <v>58</v>
      </c>
      <c r="B30" s="61" t="s">
        <v>303</v>
      </c>
      <c r="C30" s="61" t="s">
        <v>304</v>
      </c>
      <c r="D30" s="61" t="s">
        <v>305</v>
      </c>
      <c r="E30" s="61">
        <v>2008</v>
      </c>
    </row>
    <row r="31" spans="1:5" ht="12.75">
      <c r="A31" s="65" t="s">
        <v>59</v>
      </c>
      <c r="B31" s="61" t="s">
        <v>306</v>
      </c>
      <c r="C31" s="61" t="s">
        <v>307</v>
      </c>
      <c r="D31" s="61" t="s">
        <v>305</v>
      </c>
      <c r="E31" s="61">
        <v>2008</v>
      </c>
    </row>
    <row r="32" spans="1:5" ht="12.75">
      <c r="A32" s="65" t="s">
        <v>68</v>
      </c>
      <c r="B32" s="61" t="s">
        <v>308</v>
      </c>
      <c r="C32" s="61" t="s">
        <v>309</v>
      </c>
      <c r="D32" s="61" t="s">
        <v>305</v>
      </c>
      <c r="E32" s="61">
        <v>2008</v>
      </c>
    </row>
    <row r="33" spans="1:5" ht="12.75">
      <c r="A33" s="65" t="s">
        <v>60</v>
      </c>
      <c r="B33" s="61" t="s">
        <v>310</v>
      </c>
      <c r="C33" s="61" t="s">
        <v>304</v>
      </c>
      <c r="D33" s="61" t="s">
        <v>305</v>
      </c>
      <c r="E33" s="61">
        <v>2008</v>
      </c>
    </row>
    <row r="34" spans="1:5" ht="12.75">
      <c r="A34" s="73" t="s">
        <v>86</v>
      </c>
      <c r="B34" s="83" t="s">
        <v>311</v>
      </c>
      <c r="C34" s="61" t="s">
        <v>312</v>
      </c>
      <c r="D34" s="62" t="s">
        <v>313</v>
      </c>
      <c r="E34" s="62">
        <v>2003</v>
      </c>
    </row>
    <row r="35" spans="1:5" ht="12.75">
      <c r="A35" s="73" t="s">
        <v>61</v>
      </c>
      <c r="B35" s="61" t="s">
        <v>314</v>
      </c>
      <c r="C35" s="61" t="s">
        <v>312</v>
      </c>
      <c r="D35" s="62" t="s">
        <v>315</v>
      </c>
      <c r="E35" s="62">
        <v>2006</v>
      </c>
    </row>
    <row r="36" spans="1:5" ht="12.75">
      <c r="A36" s="65" t="s">
        <v>63</v>
      </c>
      <c r="B36" s="83" t="s">
        <v>318</v>
      </c>
      <c r="C36" s="61" t="s">
        <v>312</v>
      </c>
      <c r="D36" s="61" t="s">
        <v>317</v>
      </c>
      <c r="E36" s="61">
        <v>2006</v>
      </c>
    </row>
    <row r="37" spans="1:5" ht="12.75">
      <c r="A37" s="65" t="s">
        <v>64</v>
      </c>
      <c r="B37" s="83" t="s">
        <v>319</v>
      </c>
      <c r="C37" s="61" t="s">
        <v>312</v>
      </c>
      <c r="D37" s="61" t="s">
        <v>317</v>
      </c>
      <c r="E37" s="61">
        <v>2006</v>
      </c>
    </row>
    <row r="38" spans="1:5" ht="12.75">
      <c r="A38" s="65" t="s">
        <v>65</v>
      </c>
      <c r="B38" s="84" t="s">
        <v>320</v>
      </c>
      <c r="C38" s="61" t="s">
        <v>312</v>
      </c>
      <c r="D38" s="61" t="s">
        <v>317</v>
      </c>
      <c r="E38" s="61">
        <v>2006</v>
      </c>
    </row>
    <row r="39" spans="1:5" ht="12.75">
      <c r="A39" s="65" t="s">
        <v>66</v>
      </c>
      <c r="B39" s="84" t="s">
        <v>321</v>
      </c>
      <c r="C39" s="61" t="s">
        <v>312</v>
      </c>
      <c r="D39" s="61" t="s">
        <v>317</v>
      </c>
      <c r="E39" s="61">
        <v>2006</v>
      </c>
    </row>
    <row r="40" spans="1:5" ht="12.75">
      <c r="A40" s="52" t="s">
        <v>62</v>
      </c>
      <c r="B40" s="83" t="s">
        <v>316</v>
      </c>
      <c r="C40" s="61" t="s">
        <v>312</v>
      </c>
      <c r="D40" s="61" t="s">
        <v>317</v>
      </c>
      <c r="E40" s="61">
        <v>2006</v>
      </c>
    </row>
    <row r="41" spans="1:5" s="58" customFormat="1" ht="11.25">
      <c r="A41" s="65" t="s">
        <v>126</v>
      </c>
      <c r="B41" s="61" t="s">
        <v>322</v>
      </c>
      <c r="C41" s="61" t="s">
        <v>323</v>
      </c>
      <c r="D41" s="61" t="s">
        <v>317</v>
      </c>
      <c r="E41" s="61">
        <v>2006</v>
      </c>
    </row>
    <row r="42" spans="1:5" s="58" customFormat="1" ht="11.25">
      <c r="A42" s="65" t="s">
        <v>127</v>
      </c>
      <c r="B42" s="61" t="s">
        <v>324</v>
      </c>
      <c r="C42" s="61" t="s">
        <v>323</v>
      </c>
      <c r="D42" s="61" t="s">
        <v>317</v>
      </c>
      <c r="E42" s="61">
        <v>2006</v>
      </c>
    </row>
    <row r="43" spans="1:5" ht="12.75">
      <c r="A43" s="74" t="s">
        <v>67</v>
      </c>
      <c r="B43" s="61" t="s">
        <v>515</v>
      </c>
      <c r="C43" s="61" t="s">
        <v>326</v>
      </c>
      <c r="D43" s="61" t="s">
        <v>325</v>
      </c>
      <c r="E43" s="61">
        <v>2008</v>
      </c>
    </row>
    <row r="44" spans="1:5" ht="12.75">
      <c r="A44" s="65" t="s">
        <v>79</v>
      </c>
      <c r="B44" s="61" t="s">
        <v>327</v>
      </c>
      <c r="C44" s="61" t="s">
        <v>328</v>
      </c>
      <c r="D44" s="61" t="s">
        <v>302</v>
      </c>
      <c r="E44" s="62">
        <v>2006</v>
      </c>
    </row>
    <row r="45" spans="1:5" ht="12.75">
      <c r="A45" s="65" t="s">
        <v>80</v>
      </c>
      <c r="B45" s="61" t="s">
        <v>329</v>
      </c>
      <c r="C45" s="61" t="s">
        <v>328</v>
      </c>
      <c r="D45" s="61" t="s">
        <v>302</v>
      </c>
      <c r="E45" s="62">
        <v>2006</v>
      </c>
    </row>
    <row r="46" spans="1:5" ht="12.75">
      <c r="A46" s="75" t="s">
        <v>81</v>
      </c>
      <c r="B46" s="61" t="s">
        <v>330</v>
      </c>
      <c r="C46" s="61" t="s">
        <v>328</v>
      </c>
      <c r="D46" s="61" t="s">
        <v>302</v>
      </c>
      <c r="E46" s="62">
        <v>2006</v>
      </c>
    </row>
    <row r="47" spans="1:5" ht="11.25" customHeight="1">
      <c r="A47" s="76" t="s">
        <v>128</v>
      </c>
      <c r="B47" s="83" t="s">
        <v>332</v>
      </c>
      <c r="C47" s="83" t="s">
        <v>331</v>
      </c>
      <c r="D47" s="61" t="s">
        <v>333</v>
      </c>
      <c r="E47" s="62">
        <v>2003</v>
      </c>
    </row>
    <row r="48" spans="1:5" ht="12.75">
      <c r="A48" s="65" t="s">
        <v>83</v>
      </c>
      <c r="B48" s="83" t="s">
        <v>335</v>
      </c>
      <c r="C48" s="64" t="s">
        <v>282</v>
      </c>
      <c r="D48" s="61" t="s">
        <v>302</v>
      </c>
      <c r="E48" s="62">
        <v>2006</v>
      </c>
    </row>
    <row r="49" spans="1:5" ht="12.75">
      <c r="A49" s="65" t="s">
        <v>84</v>
      </c>
      <c r="B49" s="83" t="s">
        <v>336</v>
      </c>
      <c r="C49" s="64" t="s">
        <v>282</v>
      </c>
      <c r="D49" s="61" t="s">
        <v>302</v>
      </c>
      <c r="E49" s="62">
        <v>2006</v>
      </c>
    </row>
    <row r="50" spans="1:5" ht="12.75">
      <c r="A50" s="65" t="s">
        <v>82</v>
      </c>
      <c r="B50" s="83" t="s">
        <v>338</v>
      </c>
      <c r="C50" s="61" t="s">
        <v>282</v>
      </c>
      <c r="D50" s="61" t="s">
        <v>302</v>
      </c>
      <c r="E50" s="62">
        <v>2006</v>
      </c>
    </row>
    <row r="51" spans="1:5" ht="12.75">
      <c r="A51" s="65" t="s">
        <v>85</v>
      </c>
      <c r="B51" s="83" t="s">
        <v>337</v>
      </c>
      <c r="C51" s="64" t="s">
        <v>282</v>
      </c>
      <c r="D51" s="61" t="s">
        <v>302</v>
      </c>
      <c r="E51" s="62">
        <v>2006</v>
      </c>
    </row>
    <row r="52" spans="1:5" ht="12.75">
      <c r="A52" s="77" t="s">
        <v>87</v>
      </c>
      <c r="B52" s="83" t="s">
        <v>334</v>
      </c>
      <c r="C52" s="64" t="s">
        <v>282</v>
      </c>
      <c r="D52" s="61" t="s">
        <v>302</v>
      </c>
      <c r="E52" s="62">
        <v>2006</v>
      </c>
    </row>
    <row r="53" spans="1:5" ht="12.75">
      <c r="A53" s="65" t="s">
        <v>98</v>
      </c>
      <c r="B53" s="83" t="s">
        <v>340</v>
      </c>
      <c r="C53" s="61" t="s">
        <v>339</v>
      </c>
      <c r="D53" s="61" t="s">
        <v>302</v>
      </c>
      <c r="E53" s="62">
        <v>2006</v>
      </c>
    </row>
    <row r="54" spans="1:5" ht="12.75">
      <c r="A54" s="52" t="s">
        <v>102</v>
      </c>
      <c r="B54" s="83" t="s">
        <v>517</v>
      </c>
      <c r="C54" s="64" t="s">
        <v>282</v>
      </c>
      <c r="D54" s="61" t="s">
        <v>302</v>
      </c>
      <c r="E54" s="62">
        <v>2006</v>
      </c>
    </row>
    <row r="55" spans="1:5" ht="12.75">
      <c r="A55" s="65" t="s">
        <v>88</v>
      </c>
      <c r="B55" s="83" t="s">
        <v>341</v>
      </c>
      <c r="C55" s="61" t="s">
        <v>339</v>
      </c>
      <c r="D55" s="61" t="s">
        <v>302</v>
      </c>
      <c r="E55" s="62">
        <v>2006</v>
      </c>
    </row>
    <row r="56" spans="1:5" ht="12.75">
      <c r="A56" s="65" t="s">
        <v>129</v>
      </c>
      <c r="B56" s="83" t="s">
        <v>342</v>
      </c>
      <c r="C56" s="61" t="s">
        <v>339</v>
      </c>
      <c r="D56" s="61" t="s">
        <v>302</v>
      </c>
      <c r="E56" s="62">
        <v>2006</v>
      </c>
    </row>
    <row r="57" spans="1:5" ht="12.75">
      <c r="A57" s="78" t="s">
        <v>89</v>
      </c>
      <c r="B57" s="85" t="s">
        <v>343</v>
      </c>
      <c r="C57" s="61" t="s">
        <v>282</v>
      </c>
      <c r="D57" s="61" t="s">
        <v>344</v>
      </c>
      <c r="E57" s="61">
        <v>2002</v>
      </c>
    </row>
    <row r="58" spans="1:5" ht="12.75">
      <c r="A58" s="78" t="s">
        <v>90</v>
      </c>
      <c r="B58" s="85" t="s">
        <v>345</v>
      </c>
      <c r="C58" s="61" t="s">
        <v>282</v>
      </c>
      <c r="D58" s="61" t="s">
        <v>344</v>
      </c>
      <c r="E58" s="61">
        <v>2002</v>
      </c>
    </row>
    <row r="59" spans="1:5" ht="12.75">
      <c r="A59" s="78" t="s">
        <v>91</v>
      </c>
      <c r="B59" s="85" t="s">
        <v>346</v>
      </c>
      <c r="C59" s="61" t="s">
        <v>282</v>
      </c>
      <c r="D59" s="61" t="s">
        <v>344</v>
      </c>
      <c r="E59" s="61">
        <v>2002</v>
      </c>
    </row>
    <row r="60" spans="1:5" ht="12.75">
      <c r="A60" s="77" t="s">
        <v>103</v>
      </c>
      <c r="B60" s="83" t="s">
        <v>347</v>
      </c>
      <c r="C60" s="61" t="s">
        <v>282</v>
      </c>
      <c r="D60" s="64" t="s">
        <v>348</v>
      </c>
      <c r="E60" s="61">
        <v>2006</v>
      </c>
    </row>
    <row r="61" spans="1:5" ht="12.75">
      <c r="A61" s="65" t="s">
        <v>92</v>
      </c>
      <c r="B61" s="61" t="s">
        <v>349</v>
      </c>
      <c r="C61" s="61" t="s">
        <v>282</v>
      </c>
      <c r="D61" s="61" t="s">
        <v>302</v>
      </c>
      <c r="E61" s="62">
        <v>2006</v>
      </c>
    </row>
    <row r="62" spans="1:5" ht="12.75">
      <c r="A62" s="65" t="s">
        <v>93</v>
      </c>
      <c r="B62" s="83" t="s">
        <v>350</v>
      </c>
      <c r="C62" s="83" t="s">
        <v>351</v>
      </c>
      <c r="D62" s="61" t="s">
        <v>302</v>
      </c>
      <c r="E62" s="62">
        <v>2006</v>
      </c>
    </row>
    <row r="63" spans="1:5" ht="12.75">
      <c r="A63" s="65" t="s">
        <v>94</v>
      </c>
      <c r="B63" s="83" t="s">
        <v>352</v>
      </c>
      <c r="C63" s="83" t="s">
        <v>353</v>
      </c>
      <c r="D63" s="61" t="s">
        <v>302</v>
      </c>
      <c r="E63" s="62">
        <v>2006</v>
      </c>
    </row>
    <row r="64" spans="1:5" ht="12.75">
      <c r="A64" s="65" t="s">
        <v>95</v>
      </c>
      <c r="B64" s="83" t="s">
        <v>354</v>
      </c>
      <c r="C64" s="61" t="s">
        <v>355</v>
      </c>
      <c r="D64" s="61" t="s">
        <v>302</v>
      </c>
      <c r="E64" s="62">
        <v>2006</v>
      </c>
    </row>
    <row r="65" spans="1:5" ht="12.75">
      <c r="A65" s="65" t="s">
        <v>96</v>
      </c>
      <c r="B65" s="61" t="s">
        <v>356</v>
      </c>
      <c r="C65" s="61" t="s">
        <v>355</v>
      </c>
      <c r="D65" s="61" t="s">
        <v>302</v>
      </c>
      <c r="E65" s="62">
        <v>2006</v>
      </c>
    </row>
    <row r="66" spans="1:5" ht="12.75">
      <c r="A66" s="65" t="s">
        <v>97</v>
      </c>
      <c r="B66" s="83" t="s">
        <v>357</v>
      </c>
      <c r="C66" s="64" t="s">
        <v>309</v>
      </c>
      <c r="D66" s="61" t="s">
        <v>302</v>
      </c>
      <c r="E66" s="62">
        <v>2006</v>
      </c>
    </row>
    <row r="67" spans="1:5" ht="12.75">
      <c r="A67" s="65" t="s">
        <v>99</v>
      </c>
      <c r="B67" s="83" t="s">
        <v>358</v>
      </c>
      <c r="C67" s="61" t="s">
        <v>359</v>
      </c>
      <c r="D67" s="61" t="s">
        <v>302</v>
      </c>
      <c r="E67" s="62">
        <v>2006</v>
      </c>
    </row>
    <row r="68" spans="1:5" ht="12.75">
      <c r="A68" s="65" t="s">
        <v>100</v>
      </c>
      <c r="B68" s="83" t="s">
        <v>360</v>
      </c>
      <c r="C68" s="61" t="s">
        <v>361</v>
      </c>
      <c r="D68" s="61" t="s">
        <v>302</v>
      </c>
      <c r="E68" s="62">
        <v>2006</v>
      </c>
    </row>
    <row r="69" spans="1:5" ht="12.75">
      <c r="A69" s="65" t="s">
        <v>101</v>
      </c>
      <c r="B69" s="83" t="s">
        <v>362</v>
      </c>
      <c r="C69" s="61" t="s">
        <v>363</v>
      </c>
      <c r="D69" s="61" t="s">
        <v>302</v>
      </c>
      <c r="E69" s="62">
        <v>2006</v>
      </c>
    </row>
    <row r="70" spans="1:5" ht="12.75">
      <c r="A70" s="79" t="s">
        <v>104</v>
      </c>
      <c r="B70" s="83" t="s">
        <v>364</v>
      </c>
      <c r="C70" s="61" t="s">
        <v>365</v>
      </c>
      <c r="D70" s="61" t="s">
        <v>302</v>
      </c>
      <c r="E70" s="62">
        <v>2006</v>
      </c>
    </row>
    <row r="71" spans="1:5" ht="12.75">
      <c r="A71" s="79" t="s">
        <v>105</v>
      </c>
      <c r="B71" s="83" t="s">
        <v>366</v>
      </c>
      <c r="C71" s="61" t="s">
        <v>365</v>
      </c>
      <c r="D71" s="61" t="s">
        <v>302</v>
      </c>
      <c r="E71" s="62">
        <v>2006</v>
      </c>
    </row>
    <row r="72" spans="1:5" ht="12.75">
      <c r="A72" s="65" t="s">
        <v>106</v>
      </c>
      <c r="B72" s="83" t="s">
        <v>367</v>
      </c>
      <c r="C72" s="61" t="s">
        <v>365</v>
      </c>
      <c r="D72" s="61" t="s">
        <v>302</v>
      </c>
      <c r="E72" s="62">
        <v>2006</v>
      </c>
    </row>
    <row r="73" spans="1:5" ht="12.75">
      <c r="A73" s="78" t="s">
        <v>69</v>
      </c>
      <c r="B73" s="58" t="s">
        <v>368</v>
      </c>
      <c r="C73" s="58" t="s">
        <v>369</v>
      </c>
      <c r="D73" s="58" t="s">
        <v>305</v>
      </c>
      <c r="E73" s="58">
        <v>2008</v>
      </c>
    </row>
    <row r="74" spans="1:5" ht="12.75">
      <c r="A74" s="80" t="s">
        <v>112</v>
      </c>
      <c r="B74" s="83" t="s">
        <v>374</v>
      </c>
      <c r="C74" s="61" t="s">
        <v>375</v>
      </c>
      <c r="D74" s="64" t="s">
        <v>376</v>
      </c>
      <c r="E74" s="64">
        <v>2008</v>
      </c>
    </row>
    <row r="75" spans="1:5" ht="12.75">
      <c r="A75" s="80" t="s">
        <v>113</v>
      </c>
      <c r="B75" s="83" t="s">
        <v>377</v>
      </c>
      <c r="C75" s="61" t="s">
        <v>375</v>
      </c>
      <c r="D75" s="64" t="s">
        <v>376</v>
      </c>
      <c r="E75" s="64">
        <v>2008</v>
      </c>
    </row>
    <row r="76" spans="1:7" ht="12" customHeight="1">
      <c r="A76" s="65" t="s">
        <v>114</v>
      </c>
      <c r="B76" s="83" t="s">
        <v>378</v>
      </c>
      <c r="C76" s="61" t="s">
        <v>375</v>
      </c>
      <c r="D76" s="64" t="s">
        <v>376</v>
      </c>
      <c r="E76" s="64">
        <v>2008</v>
      </c>
      <c r="F76" s="35"/>
      <c r="G76" s="35"/>
    </row>
    <row r="77" spans="1:5" ht="11.25" customHeight="1">
      <c r="A77" s="65" t="s">
        <v>124</v>
      </c>
      <c r="B77" s="83" t="s">
        <v>379</v>
      </c>
      <c r="C77" s="61" t="s">
        <v>375</v>
      </c>
      <c r="D77" s="64" t="s">
        <v>376</v>
      </c>
      <c r="E77" s="64">
        <v>2008</v>
      </c>
    </row>
    <row r="78" spans="1:5" ht="11.25" customHeight="1">
      <c r="A78" s="65" t="s">
        <v>115</v>
      </c>
      <c r="B78" s="83" t="s">
        <v>380</v>
      </c>
      <c r="C78" s="61" t="s">
        <v>375</v>
      </c>
      <c r="D78" s="64" t="s">
        <v>376</v>
      </c>
      <c r="E78" s="64">
        <v>2008</v>
      </c>
    </row>
    <row r="79" spans="1:5" ht="12" customHeight="1">
      <c r="A79" s="65" t="s">
        <v>125</v>
      </c>
      <c r="B79" s="83" t="s">
        <v>381</v>
      </c>
      <c r="C79" s="61" t="s">
        <v>375</v>
      </c>
      <c r="D79" s="64" t="s">
        <v>376</v>
      </c>
      <c r="E79" s="64">
        <v>2008</v>
      </c>
    </row>
    <row r="80" spans="1:5" ht="12.75">
      <c r="A80" s="65" t="s">
        <v>116</v>
      </c>
      <c r="B80" s="61" t="s">
        <v>370</v>
      </c>
      <c r="C80" s="61" t="s">
        <v>371</v>
      </c>
      <c r="D80" s="64" t="s">
        <v>372</v>
      </c>
      <c r="E80" s="61">
        <v>2008</v>
      </c>
    </row>
    <row r="81" spans="1:5" ht="12.75">
      <c r="A81" s="65" t="s">
        <v>117</v>
      </c>
      <c r="B81" s="61" t="s">
        <v>373</v>
      </c>
      <c r="C81" s="61" t="s">
        <v>371</v>
      </c>
      <c r="D81" s="64" t="s">
        <v>372</v>
      </c>
      <c r="E81" s="61">
        <v>2008</v>
      </c>
    </row>
    <row r="82" spans="1:5" ht="12.75">
      <c r="A82" s="65" t="s">
        <v>70</v>
      </c>
      <c r="B82" s="61" t="s">
        <v>382</v>
      </c>
      <c r="C82" s="61" t="s">
        <v>383</v>
      </c>
      <c r="D82" s="61" t="s">
        <v>305</v>
      </c>
      <c r="E82" s="61">
        <v>2008</v>
      </c>
    </row>
    <row r="83" spans="1:5" ht="12.75">
      <c r="A83" s="65" t="s">
        <v>71</v>
      </c>
      <c r="B83" s="61" t="s">
        <v>516</v>
      </c>
      <c r="C83" s="61" t="s">
        <v>384</v>
      </c>
      <c r="D83" s="61" t="s">
        <v>534</v>
      </c>
      <c r="E83" s="61">
        <v>2008</v>
      </c>
    </row>
    <row r="84" spans="1:5" ht="12.75">
      <c r="A84" s="81" t="s">
        <v>118</v>
      </c>
      <c r="B84" s="61" t="s">
        <v>385</v>
      </c>
      <c r="C84" s="61" t="s">
        <v>386</v>
      </c>
      <c r="D84" s="64" t="s">
        <v>387</v>
      </c>
      <c r="E84" s="64">
        <v>2009</v>
      </c>
    </row>
    <row r="85" spans="1:5" ht="12.75">
      <c r="A85" s="82" t="s">
        <v>119</v>
      </c>
      <c r="B85" s="61" t="s">
        <v>388</v>
      </c>
      <c r="C85" s="61" t="s">
        <v>389</v>
      </c>
      <c r="D85" s="64" t="s">
        <v>387</v>
      </c>
      <c r="E85" s="64">
        <v>2009</v>
      </c>
    </row>
    <row r="86" spans="1:5" ht="12.75">
      <c r="A86" s="78" t="s">
        <v>134</v>
      </c>
      <c r="B86" s="61" t="s">
        <v>390</v>
      </c>
      <c r="C86" s="61" t="s">
        <v>386</v>
      </c>
      <c r="D86" s="64" t="s">
        <v>387</v>
      </c>
      <c r="E86" s="64">
        <v>2009</v>
      </c>
    </row>
    <row r="87" spans="1:5" ht="12.75">
      <c r="A87" s="77" t="s">
        <v>135</v>
      </c>
      <c r="B87" s="61" t="s">
        <v>391</v>
      </c>
      <c r="C87" s="61" t="s">
        <v>389</v>
      </c>
      <c r="D87" s="64" t="s">
        <v>387</v>
      </c>
      <c r="E87" s="64">
        <v>2009</v>
      </c>
    </row>
    <row r="88" spans="1:5" ht="12.75">
      <c r="A88" s="65" t="s">
        <v>120</v>
      </c>
      <c r="B88" s="61" t="s">
        <v>392</v>
      </c>
      <c r="C88" s="61" t="s">
        <v>386</v>
      </c>
      <c r="D88" s="64" t="s">
        <v>393</v>
      </c>
      <c r="E88" s="64">
        <v>2009</v>
      </c>
    </row>
    <row r="89" spans="1:5" ht="12.75">
      <c r="A89" s="77" t="s">
        <v>121</v>
      </c>
      <c r="B89" s="61" t="s">
        <v>394</v>
      </c>
      <c r="C89" s="61" t="s">
        <v>389</v>
      </c>
      <c r="D89" s="64" t="s">
        <v>393</v>
      </c>
      <c r="E89" s="64">
        <v>2009</v>
      </c>
    </row>
    <row r="90" spans="1:5" ht="12.75">
      <c r="A90" s="65" t="s">
        <v>107</v>
      </c>
      <c r="B90" s="61" t="s">
        <v>395</v>
      </c>
      <c r="C90" s="61" t="s">
        <v>282</v>
      </c>
      <c r="D90" s="64" t="s">
        <v>396</v>
      </c>
      <c r="E90" s="64">
        <v>2006</v>
      </c>
    </row>
    <row r="91" spans="1:5" ht="12.75">
      <c r="A91" s="65" t="s">
        <v>108</v>
      </c>
      <c r="B91" s="61" t="s">
        <v>397</v>
      </c>
      <c r="C91" s="61" t="s">
        <v>282</v>
      </c>
      <c r="D91" s="64" t="s">
        <v>396</v>
      </c>
      <c r="E91" s="64">
        <v>2006</v>
      </c>
    </row>
    <row r="92" spans="1:13" ht="12.75">
      <c r="A92" s="65" t="s">
        <v>109</v>
      </c>
      <c r="B92" s="61" t="s">
        <v>398</v>
      </c>
      <c r="C92" s="61" t="s">
        <v>282</v>
      </c>
      <c r="D92" s="64" t="s">
        <v>396</v>
      </c>
      <c r="E92" s="64">
        <v>2006</v>
      </c>
      <c r="M92" s="1"/>
    </row>
    <row r="93" spans="1:5" ht="12.75">
      <c r="A93" s="65" t="s">
        <v>132</v>
      </c>
      <c r="B93" s="61" t="s">
        <v>399</v>
      </c>
      <c r="C93" s="61" t="s">
        <v>282</v>
      </c>
      <c r="D93" s="64" t="s">
        <v>396</v>
      </c>
      <c r="E93" s="64">
        <v>2006</v>
      </c>
    </row>
    <row r="94" spans="1:5" ht="12.75">
      <c r="A94" s="65" t="s">
        <v>133</v>
      </c>
      <c r="B94" s="61" t="s">
        <v>400</v>
      </c>
      <c r="C94" s="61" t="s">
        <v>401</v>
      </c>
      <c r="D94" s="64" t="s">
        <v>396</v>
      </c>
      <c r="E94" s="64">
        <v>2006</v>
      </c>
    </row>
    <row r="95" spans="1:5" ht="12.75">
      <c r="A95" s="65" t="s">
        <v>110</v>
      </c>
      <c r="B95" s="61" t="s">
        <v>403</v>
      </c>
      <c r="C95" s="61" t="s">
        <v>282</v>
      </c>
      <c r="D95" s="64" t="s">
        <v>396</v>
      </c>
      <c r="E95" s="64">
        <v>2006</v>
      </c>
    </row>
    <row r="96" spans="1:5" ht="12.75">
      <c r="A96" s="65" t="s">
        <v>111</v>
      </c>
      <c r="B96" s="61" t="s">
        <v>402</v>
      </c>
      <c r="C96" s="61" t="s">
        <v>282</v>
      </c>
      <c r="D96" s="64" t="s">
        <v>396</v>
      </c>
      <c r="E96" s="64">
        <v>2006</v>
      </c>
    </row>
    <row r="97" spans="1:5" ht="12.75">
      <c r="A97" s="65" t="s">
        <v>122</v>
      </c>
      <c r="B97" s="61" t="s">
        <v>404</v>
      </c>
      <c r="C97" s="61" t="s">
        <v>405</v>
      </c>
      <c r="D97" s="64" t="s">
        <v>376</v>
      </c>
      <c r="E97" s="64">
        <v>2008</v>
      </c>
    </row>
    <row r="98" spans="1:5" ht="12.75">
      <c r="A98" s="65" t="s">
        <v>123</v>
      </c>
      <c r="B98" s="61" t="s">
        <v>406</v>
      </c>
      <c r="C98" s="61" t="s">
        <v>405</v>
      </c>
      <c r="D98" s="64" t="s">
        <v>376</v>
      </c>
      <c r="E98" s="64">
        <v>2008</v>
      </c>
    </row>
    <row r="99" spans="1:5" ht="12.75">
      <c r="A99" s="65" t="s">
        <v>130</v>
      </c>
      <c r="B99" s="83" t="s">
        <v>407</v>
      </c>
      <c r="C99" s="61" t="s">
        <v>408</v>
      </c>
      <c r="D99" s="64" t="s">
        <v>409</v>
      </c>
      <c r="E99" s="64">
        <v>2003</v>
      </c>
    </row>
    <row r="100" spans="1:5" ht="12.75">
      <c r="A100" s="65" t="s">
        <v>131</v>
      </c>
      <c r="B100" s="83" t="s">
        <v>410</v>
      </c>
      <c r="C100" s="61" t="s">
        <v>411</v>
      </c>
      <c r="D100" s="64" t="s">
        <v>409</v>
      </c>
      <c r="E100" s="64">
        <v>2003</v>
      </c>
    </row>
    <row r="101" spans="1:5" ht="12.75">
      <c r="A101" s="65" t="s">
        <v>136</v>
      </c>
      <c r="B101" s="61" t="s">
        <v>412</v>
      </c>
      <c r="C101" s="61" t="s">
        <v>413</v>
      </c>
      <c r="D101" s="64" t="s">
        <v>414</v>
      </c>
      <c r="E101" s="64" t="s">
        <v>415</v>
      </c>
    </row>
    <row r="102" spans="1:5" ht="12.75">
      <c r="A102" s="65" t="s">
        <v>137</v>
      </c>
      <c r="B102" s="61" t="s">
        <v>416</v>
      </c>
      <c r="C102" s="61" t="s">
        <v>413</v>
      </c>
      <c r="D102" s="64" t="s">
        <v>414</v>
      </c>
      <c r="E102" s="64" t="s">
        <v>415</v>
      </c>
    </row>
    <row r="103" spans="1:5" ht="12.75">
      <c r="A103" s="65" t="s">
        <v>138</v>
      </c>
      <c r="B103" s="61" t="s">
        <v>417</v>
      </c>
      <c r="C103" s="61" t="s">
        <v>413</v>
      </c>
      <c r="D103" s="64" t="s">
        <v>414</v>
      </c>
      <c r="E103" s="64" t="s">
        <v>419</v>
      </c>
    </row>
    <row r="104" spans="1:5" ht="12.75">
      <c r="A104" s="78" t="s">
        <v>176</v>
      </c>
      <c r="B104" s="61" t="s">
        <v>424</v>
      </c>
      <c r="C104" s="61" t="s">
        <v>413</v>
      </c>
      <c r="D104" s="64" t="s">
        <v>414</v>
      </c>
      <c r="E104" s="64" t="s">
        <v>419</v>
      </c>
    </row>
    <row r="105" spans="1:5" ht="12.75">
      <c r="A105" s="78" t="s">
        <v>177</v>
      </c>
      <c r="B105" s="61" t="s">
        <v>425</v>
      </c>
      <c r="C105" s="61" t="s">
        <v>413</v>
      </c>
      <c r="D105" s="64" t="s">
        <v>414</v>
      </c>
      <c r="E105" s="64" t="s">
        <v>419</v>
      </c>
    </row>
    <row r="106" spans="1:5" ht="12.75">
      <c r="A106" s="78" t="s">
        <v>178</v>
      </c>
      <c r="B106" s="61" t="s">
        <v>420</v>
      </c>
      <c r="C106" s="61" t="s">
        <v>413</v>
      </c>
      <c r="D106" s="64" t="s">
        <v>414</v>
      </c>
      <c r="E106" s="64" t="s">
        <v>419</v>
      </c>
    </row>
    <row r="107" spans="1:5" ht="12.75">
      <c r="A107" s="78" t="s">
        <v>421</v>
      </c>
      <c r="B107" s="61" t="s">
        <v>426</v>
      </c>
      <c r="C107" s="61" t="s">
        <v>413</v>
      </c>
      <c r="D107" s="64" t="s">
        <v>414</v>
      </c>
      <c r="E107" s="64" t="s">
        <v>419</v>
      </c>
    </row>
    <row r="108" spans="1:5" ht="12.75">
      <c r="A108" s="78" t="s">
        <v>422</v>
      </c>
      <c r="B108" s="61" t="s">
        <v>427</v>
      </c>
      <c r="C108" s="61" t="s">
        <v>413</v>
      </c>
      <c r="D108" s="64" t="s">
        <v>414</v>
      </c>
      <c r="E108" s="64" t="s">
        <v>419</v>
      </c>
    </row>
    <row r="109" spans="1:5" ht="12.75">
      <c r="A109" s="78" t="s">
        <v>423</v>
      </c>
      <c r="B109" s="61" t="s">
        <v>428</v>
      </c>
      <c r="C109" s="61" t="s">
        <v>413</v>
      </c>
      <c r="D109" s="64" t="s">
        <v>414</v>
      </c>
      <c r="E109" s="64" t="s">
        <v>419</v>
      </c>
    </row>
    <row r="110" spans="1:5" ht="12.75">
      <c r="A110" s="65" t="s">
        <v>182</v>
      </c>
      <c r="B110" s="61" t="s">
        <v>429</v>
      </c>
      <c r="C110" s="61" t="s">
        <v>413</v>
      </c>
      <c r="D110" s="64" t="s">
        <v>414</v>
      </c>
      <c r="E110" s="64" t="s">
        <v>419</v>
      </c>
    </row>
    <row r="111" spans="1:5" ht="12.75">
      <c r="A111" s="65" t="s">
        <v>183</v>
      </c>
      <c r="B111" s="61" t="s">
        <v>430</v>
      </c>
      <c r="C111" s="61" t="s">
        <v>413</v>
      </c>
      <c r="D111" s="64" t="s">
        <v>414</v>
      </c>
      <c r="E111" s="64" t="s">
        <v>419</v>
      </c>
    </row>
    <row r="112" spans="1:5" ht="12.75">
      <c r="A112" s="65" t="s">
        <v>184</v>
      </c>
      <c r="B112" s="61" t="s">
        <v>431</v>
      </c>
      <c r="C112" s="61" t="s">
        <v>413</v>
      </c>
      <c r="D112" s="64" t="s">
        <v>414</v>
      </c>
      <c r="E112" s="64" t="s">
        <v>419</v>
      </c>
    </row>
    <row r="113" spans="1:5" ht="12.75">
      <c r="A113" s="65" t="s">
        <v>185</v>
      </c>
      <c r="B113" s="61" t="s">
        <v>432</v>
      </c>
      <c r="C113" s="61" t="s">
        <v>413</v>
      </c>
      <c r="D113" s="64" t="s">
        <v>414</v>
      </c>
      <c r="E113" s="64" t="s">
        <v>419</v>
      </c>
    </row>
    <row r="114" spans="1:5" ht="12.75">
      <c r="A114" s="65" t="s">
        <v>186</v>
      </c>
      <c r="B114" s="61" t="s">
        <v>445</v>
      </c>
      <c r="C114" s="61" t="s">
        <v>413</v>
      </c>
      <c r="D114" s="64" t="s">
        <v>414</v>
      </c>
      <c r="E114" s="64" t="s">
        <v>419</v>
      </c>
    </row>
    <row r="115" spans="1:5" ht="12.75">
      <c r="A115" s="65" t="s">
        <v>187</v>
      </c>
      <c r="B115" s="61" t="s">
        <v>433</v>
      </c>
      <c r="C115" s="61" t="s">
        <v>413</v>
      </c>
      <c r="D115" s="64" t="s">
        <v>414</v>
      </c>
      <c r="E115" s="64" t="s">
        <v>419</v>
      </c>
    </row>
    <row r="116" spans="1:5" ht="12.75">
      <c r="A116" s="65" t="s">
        <v>188</v>
      </c>
      <c r="B116" s="61" t="s">
        <v>434</v>
      </c>
      <c r="C116" s="61" t="s">
        <v>413</v>
      </c>
      <c r="D116" s="64" t="s">
        <v>414</v>
      </c>
      <c r="E116" s="64" t="s">
        <v>419</v>
      </c>
    </row>
    <row r="117" spans="1:5" ht="12.75">
      <c r="A117" s="65" t="s">
        <v>189</v>
      </c>
      <c r="B117" s="61" t="s">
        <v>435</v>
      </c>
      <c r="C117" s="61" t="s">
        <v>413</v>
      </c>
      <c r="D117" s="64" t="s">
        <v>414</v>
      </c>
      <c r="E117" s="64" t="s">
        <v>419</v>
      </c>
    </row>
    <row r="118" spans="1:5" ht="12.75">
      <c r="A118" s="65" t="s">
        <v>190</v>
      </c>
      <c r="B118" s="61" t="s">
        <v>436</v>
      </c>
      <c r="C118" s="61" t="s">
        <v>413</v>
      </c>
      <c r="D118" s="64" t="s">
        <v>414</v>
      </c>
      <c r="E118" s="64" t="s">
        <v>419</v>
      </c>
    </row>
    <row r="119" spans="1:5" ht="12.75">
      <c r="A119" s="65" t="s">
        <v>191</v>
      </c>
      <c r="B119" s="61" t="s">
        <v>437</v>
      </c>
      <c r="C119" s="61" t="s">
        <v>413</v>
      </c>
      <c r="D119" s="64" t="s">
        <v>414</v>
      </c>
      <c r="E119" s="64" t="s">
        <v>419</v>
      </c>
    </row>
    <row r="120" spans="1:5" ht="12.75">
      <c r="A120" s="65" t="s">
        <v>192</v>
      </c>
      <c r="B120" s="61" t="s">
        <v>446</v>
      </c>
      <c r="C120" s="61" t="s">
        <v>413</v>
      </c>
      <c r="D120" s="64" t="s">
        <v>414</v>
      </c>
      <c r="E120" s="64" t="s">
        <v>419</v>
      </c>
    </row>
    <row r="121" spans="1:5" ht="12.75">
      <c r="A121" s="65" t="s">
        <v>193</v>
      </c>
      <c r="B121" s="61" t="s">
        <v>438</v>
      </c>
      <c r="C121" s="61" t="s">
        <v>413</v>
      </c>
      <c r="D121" s="64" t="s">
        <v>414</v>
      </c>
      <c r="E121" s="64" t="s">
        <v>419</v>
      </c>
    </row>
    <row r="122" spans="1:5" ht="12.75">
      <c r="A122" s="65" t="s">
        <v>194</v>
      </c>
      <c r="B122" s="61" t="s">
        <v>439</v>
      </c>
      <c r="C122" s="61" t="s">
        <v>413</v>
      </c>
      <c r="D122" s="64" t="s">
        <v>414</v>
      </c>
      <c r="E122" s="64" t="s">
        <v>419</v>
      </c>
    </row>
    <row r="123" spans="1:5" ht="12.75">
      <c r="A123" s="65" t="s">
        <v>195</v>
      </c>
      <c r="B123" s="61" t="s">
        <v>444</v>
      </c>
      <c r="C123" s="61" t="s">
        <v>413</v>
      </c>
      <c r="D123" s="64" t="s">
        <v>414</v>
      </c>
      <c r="E123" s="64" t="s">
        <v>419</v>
      </c>
    </row>
    <row r="124" spans="1:5" ht="12.75">
      <c r="A124" s="65" t="s">
        <v>196</v>
      </c>
      <c r="B124" s="61" t="s">
        <v>440</v>
      </c>
      <c r="C124" s="61" t="s">
        <v>413</v>
      </c>
      <c r="D124" s="64" t="s">
        <v>414</v>
      </c>
      <c r="E124" s="64" t="s">
        <v>419</v>
      </c>
    </row>
    <row r="125" spans="1:5" ht="12.75">
      <c r="A125" s="65" t="s">
        <v>197</v>
      </c>
      <c r="B125" s="61" t="s">
        <v>441</v>
      </c>
      <c r="C125" s="61" t="s">
        <v>413</v>
      </c>
      <c r="D125" s="64" t="s">
        <v>414</v>
      </c>
      <c r="E125" s="64" t="s">
        <v>419</v>
      </c>
    </row>
    <row r="126" spans="1:5" ht="12.75">
      <c r="A126" s="65" t="s">
        <v>198</v>
      </c>
      <c r="B126" s="61" t="s">
        <v>442</v>
      </c>
      <c r="C126" s="61" t="s">
        <v>413</v>
      </c>
      <c r="D126" s="64" t="s">
        <v>414</v>
      </c>
      <c r="E126" s="64" t="s">
        <v>419</v>
      </c>
    </row>
    <row r="127" spans="1:5" ht="12.75">
      <c r="A127" s="65" t="s">
        <v>199</v>
      </c>
      <c r="B127" s="61" t="s">
        <v>443</v>
      </c>
      <c r="C127" s="61" t="s">
        <v>413</v>
      </c>
      <c r="D127" s="64" t="s">
        <v>414</v>
      </c>
      <c r="E127" s="64" t="s">
        <v>419</v>
      </c>
    </row>
    <row r="128" spans="1:5" ht="12.75">
      <c r="A128" s="65" t="s">
        <v>200</v>
      </c>
      <c r="B128" s="61" t="s">
        <v>464</v>
      </c>
      <c r="C128" s="64" t="s">
        <v>468</v>
      </c>
      <c r="D128" s="61" t="s">
        <v>448</v>
      </c>
      <c r="E128" s="64" t="s">
        <v>419</v>
      </c>
    </row>
    <row r="129" spans="1:5" ht="12.75">
      <c r="A129" s="65" t="s">
        <v>201</v>
      </c>
      <c r="B129" s="86" t="s">
        <v>465</v>
      </c>
      <c r="C129" s="64" t="s">
        <v>469</v>
      </c>
      <c r="D129" s="61" t="s">
        <v>448</v>
      </c>
      <c r="E129" s="64" t="s">
        <v>419</v>
      </c>
    </row>
    <row r="130" spans="1:5" ht="12.75">
      <c r="A130" s="65" t="s">
        <v>202</v>
      </c>
      <c r="B130" s="61" t="s">
        <v>466</v>
      </c>
      <c r="C130" s="64" t="s">
        <v>470</v>
      </c>
      <c r="D130" s="61" t="s">
        <v>448</v>
      </c>
      <c r="E130" s="64" t="s">
        <v>419</v>
      </c>
    </row>
    <row r="131" spans="1:5" ht="12.75">
      <c r="A131" s="65" t="s">
        <v>203</v>
      </c>
      <c r="B131" s="86" t="s">
        <v>467</v>
      </c>
      <c r="C131" s="64" t="s">
        <v>471</v>
      </c>
      <c r="D131" s="61" t="s">
        <v>448</v>
      </c>
      <c r="E131" s="64" t="s">
        <v>419</v>
      </c>
    </row>
    <row r="132" spans="1:5" ht="12.75">
      <c r="A132" s="65" t="s">
        <v>204</v>
      </c>
      <c r="B132" s="61" t="s">
        <v>453</v>
      </c>
      <c r="C132" s="64" t="s">
        <v>452</v>
      </c>
      <c r="D132" s="61" t="s">
        <v>448</v>
      </c>
      <c r="E132" s="64" t="s">
        <v>419</v>
      </c>
    </row>
    <row r="133" spans="1:5" ht="12.75">
      <c r="A133" s="65" t="s">
        <v>205</v>
      </c>
      <c r="B133" s="86" t="s">
        <v>450</v>
      </c>
      <c r="C133" s="64" t="s">
        <v>451</v>
      </c>
      <c r="D133" s="61" t="s">
        <v>448</v>
      </c>
      <c r="E133" s="64" t="s">
        <v>419</v>
      </c>
    </row>
    <row r="134" spans="1:5" ht="12.75">
      <c r="A134" s="65" t="s">
        <v>206</v>
      </c>
      <c r="B134" s="61" t="s">
        <v>455</v>
      </c>
      <c r="C134" s="64" t="s">
        <v>454</v>
      </c>
      <c r="D134" s="61" t="s">
        <v>448</v>
      </c>
      <c r="E134" s="64" t="s">
        <v>419</v>
      </c>
    </row>
    <row r="135" spans="1:5" ht="12.75">
      <c r="A135" s="65" t="s">
        <v>207</v>
      </c>
      <c r="B135" s="86" t="s">
        <v>449</v>
      </c>
      <c r="C135" s="64" t="s">
        <v>447</v>
      </c>
      <c r="D135" s="61" t="s">
        <v>448</v>
      </c>
      <c r="E135" s="64" t="s">
        <v>419</v>
      </c>
    </row>
    <row r="136" spans="1:5" ht="12.75">
      <c r="A136" s="65" t="s">
        <v>208</v>
      </c>
      <c r="B136" s="61" t="s">
        <v>456</v>
      </c>
      <c r="C136" s="64" t="s">
        <v>460</v>
      </c>
      <c r="D136" s="61" t="s">
        <v>448</v>
      </c>
      <c r="E136" s="64" t="s">
        <v>419</v>
      </c>
    </row>
    <row r="137" spans="1:5" ht="12.75">
      <c r="A137" s="65" t="s">
        <v>209</v>
      </c>
      <c r="B137" s="86" t="s">
        <v>457</v>
      </c>
      <c r="C137" s="64" t="s">
        <v>461</v>
      </c>
      <c r="D137" s="61" t="s">
        <v>448</v>
      </c>
      <c r="E137" s="64" t="s">
        <v>419</v>
      </c>
    </row>
    <row r="138" spans="1:5" ht="12.75">
      <c r="A138" s="65" t="s">
        <v>210</v>
      </c>
      <c r="B138" s="61" t="s">
        <v>458</v>
      </c>
      <c r="C138" s="64" t="s">
        <v>462</v>
      </c>
      <c r="D138" s="61" t="s">
        <v>448</v>
      </c>
      <c r="E138" s="64" t="s">
        <v>419</v>
      </c>
    </row>
    <row r="139" spans="1:5" ht="12.75">
      <c r="A139" s="65" t="s">
        <v>211</v>
      </c>
      <c r="B139" s="86" t="s">
        <v>459</v>
      </c>
      <c r="C139" s="64" t="s">
        <v>463</v>
      </c>
      <c r="D139" s="61" t="s">
        <v>448</v>
      </c>
      <c r="E139" s="64" t="s">
        <v>419</v>
      </c>
    </row>
    <row r="140" spans="1:5" ht="12.75">
      <c r="A140" s="65" t="s">
        <v>212</v>
      </c>
      <c r="B140" s="61" t="s">
        <v>473</v>
      </c>
      <c r="C140" s="64" t="s">
        <v>472</v>
      </c>
      <c r="D140" s="61" t="s">
        <v>448</v>
      </c>
      <c r="E140" s="64" t="s">
        <v>419</v>
      </c>
    </row>
    <row r="141" spans="1:5" ht="12.75">
      <c r="A141" s="65" t="s">
        <v>213</v>
      </c>
      <c r="B141" s="61" t="s">
        <v>474</v>
      </c>
      <c r="C141" s="64" t="s">
        <v>472</v>
      </c>
      <c r="D141" s="61" t="s">
        <v>448</v>
      </c>
      <c r="E141" s="64" t="s">
        <v>419</v>
      </c>
    </row>
    <row r="142" spans="1:5" ht="12.75">
      <c r="A142" s="65" t="s">
        <v>214</v>
      </c>
      <c r="B142" s="61" t="s">
        <v>475</v>
      </c>
      <c r="C142" s="64" t="s">
        <v>472</v>
      </c>
      <c r="D142" s="61" t="s">
        <v>448</v>
      </c>
      <c r="E142" s="64" t="s">
        <v>419</v>
      </c>
    </row>
    <row r="143" spans="1:5" ht="12.75">
      <c r="A143" s="65" t="s">
        <v>215</v>
      </c>
      <c r="B143" s="61" t="s">
        <v>476</v>
      </c>
      <c r="C143" s="64" t="s">
        <v>472</v>
      </c>
      <c r="D143" s="61" t="s">
        <v>448</v>
      </c>
      <c r="E143" s="64" t="s">
        <v>419</v>
      </c>
    </row>
    <row r="144" spans="1:5" ht="12.75">
      <c r="A144" s="65" t="s">
        <v>216</v>
      </c>
      <c r="B144" s="61" t="s">
        <v>477</v>
      </c>
      <c r="C144" s="64" t="s">
        <v>472</v>
      </c>
      <c r="D144" s="61" t="s">
        <v>448</v>
      </c>
      <c r="E144" s="64" t="s">
        <v>419</v>
      </c>
    </row>
    <row r="145" spans="1:5" ht="12.75">
      <c r="A145" s="65" t="s">
        <v>217</v>
      </c>
      <c r="B145" s="61" t="s">
        <v>478</v>
      </c>
      <c r="C145" s="64" t="s">
        <v>472</v>
      </c>
      <c r="D145" s="61" t="s">
        <v>448</v>
      </c>
      <c r="E145" s="64" t="s">
        <v>419</v>
      </c>
    </row>
    <row r="146" spans="1:5" ht="12.75">
      <c r="A146" s="65" t="s">
        <v>218</v>
      </c>
      <c r="B146" s="64" t="s">
        <v>479</v>
      </c>
      <c r="C146" s="64" t="s">
        <v>472</v>
      </c>
      <c r="D146" s="61" t="s">
        <v>448</v>
      </c>
      <c r="E146" s="64" t="s">
        <v>419</v>
      </c>
    </row>
    <row r="147" spans="1:5" ht="12.75">
      <c r="A147" s="65" t="s">
        <v>219</v>
      </c>
      <c r="B147" s="64" t="s">
        <v>480</v>
      </c>
      <c r="C147" s="64" t="s">
        <v>472</v>
      </c>
      <c r="D147" s="61" t="s">
        <v>448</v>
      </c>
      <c r="E147" s="64" t="s">
        <v>419</v>
      </c>
    </row>
    <row r="148" spans="1:5" ht="12.75">
      <c r="A148" s="65" t="s">
        <v>220</v>
      </c>
      <c r="B148" s="64" t="s">
        <v>481</v>
      </c>
      <c r="C148" s="64" t="s">
        <v>472</v>
      </c>
      <c r="D148" s="61" t="s">
        <v>448</v>
      </c>
      <c r="E148" s="64" t="s">
        <v>419</v>
      </c>
    </row>
    <row r="149" spans="1:5" ht="12.75">
      <c r="A149" s="65" t="s">
        <v>221</v>
      </c>
      <c r="B149" s="64" t="s">
        <v>482</v>
      </c>
      <c r="C149" s="64" t="s">
        <v>472</v>
      </c>
      <c r="D149" s="61" t="s">
        <v>448</v>
      </c>
      <c r="E149" s="64" t="s">
        <v>419</v>
      </c>
    </row>
    <row r="150" spans="1:5" ht="12.75">
      <c r="A150" s="65" t="s">
        <v>222</v>
      </c>
      <c r="B150" s="64" t="s">
        <v>483</v>
      </c>
      <c r="C150" s="64" t="s">
        <v>472</v>
      </c>
      <c r="D150" s="61" t="s">
        <v>448</v>
      </c>
      <c r="E150" s="64" t="s">
        <v>419</v>
      </c>
    </row>
    <row r="151" spans="1:5" ht="12.75">
      <c r="A151" s="65" t="s">
        <v>223</v>
      </c>
      <c r="B151" s="64" t="s">
        <v>484</v>
      </c>
      <c r="C151" s="64" t="s">
        <v>472</v>
      </c>
      <c r="D151" s="61" t="s">
        <v>448</v>
      </c>
      <c r="E151" s="64" t="s">
        <v>419</v>
      </c>
    </row>
    <row r="152" spans="1:5" ht="12.75">
      <c r="A152" s="65" t="s">
        <v>224</v>
      </c>
      <c r="B152" s="64" t="s">
        <v>485</v>
      </c>
      <c r="C152" s="64" t="s">
        <v>472</v>
      </c>
      <c r="D152" s="61" t="s">
        <v>448</v>
      </c>
      <c r="E152" s="64" t="s">
        <v>419</v>
      </c>
    </row>
    <row r="153" spans="1:5" ht="12.75">
      <c r="A153" s="65" t="s">
        <v>225</v>
      </c>
      <c r="B153" s="64" t="s">
        <v>486</v>
      </c>
      <c r="C153" s="64" t="s">
        <v>472</v>
      </c>
      <c r="D153" s="61" t="s">
        <v>448</v>
      </c>
      <c r="E153" s="64" t="s">
        <v>419</v>
      </c>
    </row>
    <row r="154" spans="1:5" ht="12.75">
      <c r="A154" s="65" t="s">
        <v>226</v>
      </c>
      <c r="B154" s="64" t="s">
        <v>487</v>
      </c>
      <c r="C154" s="64" t="s">
        <v>472</v>
      </c>
      <c r="D154" s="61" t="s">
        <v>448</v>
      </c>
      <c r="E154" s="64" t="s">
        <v>419</v>
      </c>
    </row>
    <row r="155" spans="1:5" ht="12.75">
      <c r="A155" s="76" t="s">
        <v>227</v>
      </c>
      <c r="B155" s="61" t="s">
        <v>488</v>
      </c>
      <c r="C155" s="61" t="s">
        <v>489</v>
      </c>
      <c r="D155" s="61" t="s">
        <v>418</v>
      </c>
      <c r="E155" s="61" t="s">
        <v>419</v>
      </c>
    </row>
    <row r="156" spans="1:5" ht="12.75">
      <c r="A156" s="76" t="s">
        <v>228</v>
      </c>
      <c r="B156" s="61" t="s">
        <v>490</v>
      </c>
      <c r="C156" s="61" t="s">
        <v>489</v>
      </c>
      <c r="D156" s="61" t="s">
        <v>418</v>
      </c>
      <c r="E156" s="61" t="s">
        <v>419</v>
      </c>
    </row>
    <row r="157" spans="1:5" ht="12.75">
      <c r="A157" s="76" t="s">
        <v>229</v>
      </c>
      <c r="B157" s="61" t="s">
        <v>491</v>
      </c>
      <c r="C157" s="61" t="s">
        <v>489</v>
      </c>
      <c r="D157" s="61" t="s">
        <v>418</v>
      </c>
      <c r="E157" s="61" t="s">
        <v>419</v>
      </c>
    </row>
    <row r="158" spans="1:5" ht="12.75">
      <c r="A158" s="82" t="s">
        <v>230</v>
      </c>
      <c r="B158" s="61" t="s">
        <v>492</v>
      </c>
      <c r="C158" s="61" t="s">
        <v>489</v>
      </c>
      <c r="D158" s="61" t="s">
        <v>418</v>
      </c>
      <c r="E158" s="61" t="s">
        <v>419</v>
      </c>
    </row>
    <row r="159" spans="1:5" ht="12.75">
      <c r="A159" s="82" t="s">
        <v>231</v>
      </c>
      <c r="B159" s="61" t="s">
        <v>493</v>
      </c>
      <c r="C159" s="61" t="s">
        <v>489</v>
      </c>
      <c r="D159" s="61" t="s">
        <v>418</v>
      </c>
      <c r="E159" s="61" t="s">
        <v>419</v>
      </c>
    </row>
    <row r="160" spans="1:5" ht="12.75">
      <c r="A160" s="82" t="s">
        <v>232</v>
      </c>
      <c r="B160" s="61" t="s">
        <v>494</v>
      </c>
      <c r="C160" s="61" t="s">
        <v>489</v>
      </c>
      <c r="D160" s="61" t="s">
        <v>418</v>
      </c>
      <c r="E160" s="61" t="s">
        <v>419</v>
      </c>
    </row>
    <row r="161" spans="1:5" ht="12.75">
      <c r="A161" s="82" t="s">
        <v>233</v>
      </c>
      <c r="B161" s="61" t="s">
        <v>495</v>
      </c>
      <c r="C161" s="61" t="s">
        <v>489</v>
      </c>
      <c r="D161" s="61" t="s">
        <v>418</v>
      </c>
      <c r="E161" s="61" t="s">
        <v>419</v>
      </c>
    </row>
    <row r="162" spans="1:5" ht="12.75">
      <c r="A162" s="82" t="s">
        <v>234</v>
      </c>
      <c r="B162" s="61" t="s">
        <v>496</v>
      </c>
      <c r="C162" s="61" t="s">
        <v>489</v>
      </c>
      <c r="D162" s="61" t="s">
        <v>418</v>
      </c>
      <c r="E162" s="61" t="s">
        <v>419</v>
      </c>
    </row>
    <row r="163" spans="1:5" ht="12.75">
      <c r="A163" s="82" t="s">
        <v>235</v>
      </c>
      <c r="B163" s="61" t="s">
        <v>497</v>
      </c>
      <c r="C163" s="61" t="s">
        <v>489</v>
      </c>
      <c r="D163" s="61" t="s">
        <v>418</v>
      </c>
      <c r="E163" s="61" t="s">
        <v>419</v>
      </c>
    </row>
    <row r="164" spans="1:5" ht="12.75">
      <c r="A164" s="82" t="s">
        <v>236</v>
      </c>
      <c r="B164" s="61" t="s">
        <v>498</v>
      </c>
      <c r="C164" s="61" t="s">
        <v>489</v>
      </c>
      <c r="D164" s="61" t="s">
        <v>418</v>
      </c>
      <c r="E164" s="61" t="s">
        <v>419</v>
      </c>
    </row>
    <row r="165" spans="1:5" ht="12.75">
      <c r="A165" s="82" t="s">
        <v>237</v>
      </c>
      <c r="B165" s="61" t="s">
        <v>499</v>
      </c>
      <c r="C165" s="61" t="s">
        <v>489</v>
      </c>
      <c r="D165" s="61" t="s">
        <v>418</v>
      </c>
      <c r="E165" s="61" t="s">
        <v>419</v>
      </c>
    </row>
    <row r="166" spans="1:5" ht="12.75">
      <c r="A166" s="82" t="s">
        <v>238</v>
      </c>
      <c r="B166" s="61" t="s">
        <v>500</v>
      </c>
      <c r="C166" s="61" t="s">
        <v>489</v>
      </c>
      <c r="D166" s="61" t="s">
        <v>418</v>
      </c>
      <c r="E166" s="61" t="s">
        <v>419</v>
      </c>
    </row>
    <row r="167" spans="1:5" ht="12.75">
      <c r="A167" s="76" t="s">
        <v>239</v>
      </c>
      <c r="B167" s="61" t="s">
        <v>501</v>
      </c>
      <c r="C167" s="61" t="s">
        <v>489</v>
      </c>
      <c r="D167" s="61" t="s">
        <v>418</v>
      </c>
      <c r="E167" s="61" t="s">
        <v>419</v>
      </c>
    </row>
    <row r="168" spans="1:5" ht="12.75">
      <c r="A168" s="76" t="s">
        <v>240</v>
      </c>
      <c r="B168" s="61" t="s">
        <v>502</v>
      </c>
      <c r="C168" s="61" t="s">
        <v>489</v>
      </c>
      <c r="D168" s="61" t="s">
        <v>418</v>
      </c>
      <c r="E168" s="61" t="s">
        <v>419</v>
      </c>
    </row>
    <row r="169" spans="1:5" ht="12.75">
      <c r="A169" s="76" t="s">
        <v>241</v>
      </c>
      <c r="B169" s="61" t="s">
        <v>503</v>
      </c>
      <c r="C169" s="61" t="s">
        <v>489</v>
      </c>
      <c r="D169" s="61" t="s">
        <v>418</v>
      </c>
      <c r="E169" s="61" t="s">
        <v>419</v>
      </c>
    </row>
    <row r="170" spans="1:5" ht="12.75">
      <c r="A170" s="82" t="s">
        <v>242</v>
      </c>
      <c r="B170" s="61" t="s">
        <v>510</v>
      </c>
      <c r="C170" s="61" t="s">
        <v>489</v>
      </c>
      <c r="D170" s="61" t="s">
        <v>418</v>
      </c>
      <c r="E170" s="61" t="s">
        <v>419</v>
      </c>
    </row>
    <row r="171" spans="1:5" ht="12.75">
      <c r="A171" s="82" t="s">
        <v>243</v>
      </c>
      <c r="B171" s="61" t="s">
        <v>511</v>
      </c>
      <c r="C171" s="61" t="s">
        <v>489</v>
      </c>
      <c r="D171" s="61" t="s">
        <v>418</v>
      </c>
      <c r="E171" s="61" t="s">
        <v>419</v>
      </c>
    </row>
    <row r="172" spans="1:5" ht="12.75">
      <c r="A172" s="82" t="s">
        <v>244</v>
      </c>
      <c r="B172" s="61" t="s">
        <v>512</v>
      </c>
      <c r="C172" s="61" t="s">
        <v>489</v>
      </c>
      <c r="D172" s="61" t="s">
        <v>418</v>
      </c>
      <c r="E172" s="61" t="s">
        <v>419</v>
      </c>
    </row>
    <row r="173" spans="1:5" ht="12.75">
      <c r="A173" s="82" t="s">
        <v>245</v>
      </c>
      <c r="B173" s="61" t="s">
        <v>504</v>
      </c>
      <c r="C173" s="61" t="s">
        <v>489</v>
      </c>
      <c r="D173" s="61" t="s">
        <v>418</v>
      </c>
      <c r="E173" s="61" t="s">
        <v>419</v>
      </c>
    </row>
    <row r="174" spans="1:5" ht="12.75">
      <c r="A174" s="82" t="s">
        <v>246</v>
      </c>
      <c r="B174" s="61" t="s">
        <v>505</v>
      </c>
      <c r="C174" s="61" t="s">
        <v>489</v>
      </c>
      <c r="D174" s="61" t="s">
        <v>418</v>
      </c>
      <c r="E174" s="61" t="s">
        <v>419</v>
      </c>
    </row>
    <row r="175" spans="1:5" ht="12.75">
      <c r="A175" s="82" t="s">
        <v>247</v>
      </c>
      <c r="B175" s="61" t="s">
        <v>506</v>
      </c>
      <c r="C175" s="61" t="s">
        <v>489</v>
      </c>
      <c r="D175" s="61" t="s">
        <v>418</v>
      </c>
      <c r="E175" s="61" t="s">
        <v>419</v>
      </c>
    </row>
    <row r="176" spans="1:5" ht="12.75">
      <c r="A176" s="82" t="s">
        <v>248</v>
      </c>
      <c r="B176" s="61" t="s">
        <v>507</v>
      </c>
      <c r="C176" s="61" t="s">
        <v>489</v>
      </c>
      <c r="D176" s="61" t="s">
        <v>418</v>
      </c>
      <c r="E176" s="61" t="s">
        <v>419</v>
      </c>
    </row>
    <row r="177" spans="1:5" ht="12.75">
      <c r="A177" s="82" t="s">
        <v>249</v>
      </c>
      <c r="B177" s="61" t="s">
        <v>508</v>
      </c>
      <c r="C177" s="61" t="s">
        <v>489</v>
      </c>
      <c r="D177" s="61" t="s">
        <v>418</v>
      </c>
      <c r="E177" s="61" t="s">
        <v>419</v>
      </c>
    </row>
    <row r="178" spans="1:5" ht="12.75">
      <c r="A178" s="82" t="s">
        <v>250</v>
      </c>
      <c r="B178" s="61" t="s">
        <v>509</v>
      </c>
      <c r="C178" s="61" t="s">
        <v>489</v>
      </c>
      <c r="D178" s="61" t="s">
        <v>418</v>
      </c>
      <c r="E178" s="61" t="s">
        <v>419</v>
      </c>
    </row>
    <row r="179" spans="1:5" ht="12.75">
      <c r="A179" s="77" t="s">
        <v>519</v>
      </c>
      <c r="B179" s="110" t="s">
        <v>526</v>
      </c>
      <c r="C179" s="110" t="s">
        <v>520</v>
      </c>
      <c r="D179" s="110" t="s">
        <v>521</v>
      </c>
      <c r="E179" s="110" t="s">
        <v>419</v>
      </c>
    </row>
    <row r="180" spans="1:5" ht="12.75">
      <c r="A180" s="111" t="s">
        <v>522</v>
      </c>
      <c r="B180" s="112" t="s">
        <v>523</v>
      </c>
      <c r="C180" s="112" t="s">
        <v>520</v>
      </c>
      <c r="D180" s="112" t="s">
        <v>521</v>
      </c>
      <c r="E180" s="112" t="s">
        <v>419</v>
      </c>
    </row>
    <row r="181" spans="1:5" ht="12.75">
      <c r="A181" s="111" t="s">
        <v>524</v>
      </c>
      <c r="B181" s="112" t="s">
        <v>525</v>
      </c>
      <c r="C181" s="112" t="s">
        <v>535</v>
      </c>
      <c r="D181" s="112" t="s">
        <v>521</v>
      </c>
      <c r="E181" s="112" t="s">
        <v>419</v>
      </c>
    </row>
    <row r="182" spans="1:5" ht="12.75">
      <c r="A182" s="82" t="s">
        <v>528</v>
      </c>
      <c r="B182" s="61" t="s">
        <v>529</v>
      </c>
      <c r="C182" s="61" t="s">
        <v>312</v>
      </c>
      <c r="D182" s="61" t="s">
        <v>530</v>
      </c>
      <c r="E182" s="61" t="s">
        <v>419</v>
      </c>
    </row>
    <row r="183" spans="1:5" ht="12.75">
      <c r="A183" s="82" t="s">
        <v>531</v>
      </c>
      <c r="B183" s="61" t="s">
        <v>532</v>
      </c>
      <c r="C183" s="61" t="s">
        <v>533</v>
      </c>
      <c r="D183" s="61" t="s">
        <v>521</v>
      </c>
      <c r="E183" s="61" t="s">
        <v>419</v>
      </c>
    </row>
    <row r="184" spans="1:5" ht="12.75">
      <c r="A184" s="115"/>
      <c r="B184" s="52"/>
      <c r="C184" s="52"/>
      <c r="D184" s="52"/>
      <c r="E184" s="52"/>
    </row>
    <row r="186" s="58" customFormat="1" ht="11.25">
      <c r="A186" s="88" t="s">
        <v>513</v>
      </c>
    </row>
    <row r="187" s="58" customFormat="1" ht="11.25">
      <c r="A187" s="87" t="s">
        <v>514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146"/>
  <sheetViews>
    <sheetView zoomScalePageLayoutView="0" workbookViewId="0" topLeftCell="FT1">
      <selection activeCell="FZ36" sqref="FZ36"/>
    </sheetView>
  </sheetViews>
  <sheetFormatPr defaultColWidth="11.421875" defaultRowHeight="12.75"/>
  <cols>
    <col min="1" max="1" width="16.28125" style="90" bestFit="1" customWidth="1"/>
    <col min="2" max="2" width="13.8515625" style="58" bestFit="1" customWidth="1"/>
    <col min="3" max="3" width="13.8515625" style="58" customWidth="1"/>
    <col min="4" max="4" width="17.00390625" style="58" bestFit="1" customWidth="1"/>
    <col min="5" max="5" width="18.8515625" style="58" bestFit="1" customWidth="1"/>
    <col min="6" max="6" width="13.421875" style="58" bestFit="1" customWidth="1"/>
    <col min="7" max="7" width="12.8515625" style="91" bestFit="1" customWidth="1"/>
    <col min="8" max="8" width="16.28125" style="58" bestFit="1" customWidth="1"/>
    <col min="9" max="9" width="14.8515625" style="92" bestFit="1" customWidth="1"/>
    <col min="10" max="10" width="17.140625" style="53" bestFit="1" customWidth="1"/>
    <col min="11" max="11" width="12.8515625" style="91" bestFit="1" customWidth="1"/>
    <col min="12" max="12" width="12.57421875" style="44" bestFit="1" customWidth="1"/>
    <col min="13" max="13" width="13.28125" style="91" bestFit="1" customWidth="1"/>
    <col min="14" max="14" width="13.00390625" style="44" bestFit="1" customWidth="1"/>
    <col min="15" max="15" width="15.421875" style="44" bestFit="1" customWidth="1"/>
    <col min="16" max="16" width="15.28125" style="91" bestFit="1" customWidth="1"/>
    <col min="17" max="17" width="15.00390625" style="44" bestFit="1" customWidth="1"/>
    <col min="18" max="18" width="16.28125" style="91" bestFit="1" customWidth="1"/>
    <col min="19" max="19" width="15.8515625" style="44" bestFit="1" customWidth="1"/>
    <col min="20" max="20" width="18.00390625" style="91" bestFit="1" customWidth="1"/>
    <col min="21" max="21" width="17.7109375" style="44" bestFit="1" customWidth="1"/>
    <col min="22" max="22" width="14.28125" style="44" bestFit="1" customWidth="1"/>
    <col min="23" max="23" width="13.8515625" style="44" bestFit="1" customWidth="1"/>
    <col min="24" max="24" width="12.8515625" style="91" bestFit="1" customWidth="1"/>
    <col min="25" max="25" width="14.8515625" style="92" bestFit="1" customWidth="1"/>
    <col min="26" max="26" width="17.140625" style="53" bestFit="1" customWidth="1"/>
    <col min="27" max="27" width="15.57421875" style="44" bestFit="1" customWidth="1"/>
    <col min="28" max="28" width="20.57421875" style="44" bestFit="1" customWidth="1"/>
    <col min="29" max="29" width="22.57421875" style="58" bestFit="1" customWidth="1"/>
    <col min="30" max="30" width="15.28125" style="58" bestFit="1" customWidth="1"/>
    <col min="31" max="31" width="25.00390625" style="58" bestFit="1" customWidth="1"/>
    <col min="32" max="32" width="24.8515625" style="58" bestFit="1" customWidth="1"/>
    <col min="33" max="33" width="12.7109375" style="92" bestFit="1" customWidth="1"/>
    <col min="34" max="34" width="12.8515625" style="92" bestFit="1" customWidth="1"/>
    <col min="35" max="35" width="17.421875" style="94" bestFit="1" customWidth="1"/>
    <col min="36" max="36" width="15.57421875" style="94" bestFit="1" customWidth="1"/>
    <col min="37" max="37" width="18.7109375" style="94" bestFit="1" customWidth="1"/>
    <col min="38" max="38" width="16.28125" style="94" bestFit="1" customWidth="1"/>
    <col min="39" max="39" width="10.421875" style="94" bestFit="1" customWidth="1"/>
    <col min="40" max="40" width="13.57421875" style="52" bestFit="1" customWidth="1"/>
    <col min="41" max="41" width="17.140625" style="52" bestFit="1" customWidth="1"/>
    <col min="42" max="42" width="15.7109375" style="92" bestFit="1" customWidth="1"/>
    <col min="43" max="43" width="20.8515625" style="58" bestFit="1" customWidth="1"/>
    <col min="44" max="44" width="21.28125" style="58" bestFit="1" customWidth="1"/>
    <col min="45" max="45" width="21.421875" style="91" bestFit="1" customWidth="1"/>
    <col min="46" max="46" width="18.7109375" style="53" bestFit="1" customWidth="1"/>
    <col min="47" max="47" width="14.8515625" style="105" bestFit="1" customWidth="1"/>
    <col min="48" max="48" width="20.00390625" style="105" bestFit="1" customWidth="1"/>
    <col min="49" max="49" width="16.8515625" style="105" bestFit="1" customWidth="1"/>
    <col min="50" max="50" width="16.140625" style="105" bestFit="1" customWidth="1"/>
    <col min="51" max="51" width="20.00390625" style="97" bestFit="1" customWidth="1"/>
    <col min="52" max="52" width="16.140625" style="105" customWidth="1"/>
    <col min="53" max="53" width="16.140625" style="58" customWidth="1"/>
    <col min="54" max="54" width="17.57421875" style="58" bestFit="1" customWidth="1"/>
    <col min="55" max="55" width="19.140625" style="58" bestFit="1" customWidth="1"/>
    <col min="56" max="56" width="22.57421875" style="58" bestFit="1" customWidth="1"/>
    <col min="57" max="57" width="21.7109375" style="58" bestFit="1" customWidth="1"/>
    <col min="58" max="58" width="20.57421875" style="58" bestFit="1" customWidth="1"/>
    <col min="59" max="59" width="22.7109375" style="44" bestFit="1" customWidth="1"/>
    <col min="60" max="60" width="27.421875" style="58" bestFit="1" customWidth="1"/>
    <col min="61" max="61" width="16.7109375" style="58" bestFit="1" customWidth="1"/>
    <col min="62" max="62" width="21.8515625" style="58" bestFit="1" customWidth="1"/>
    <col min="63" max="63" width="17.00390625" style="58" bestFit="1" customWidth="1"/>
    <col min="64" max="64" width="26.00390625" style="58" bestFit="1" customWidth="1"/>
    <col min="65" max="65" width="22.57421875" style="58" bestFit="1" customWidth="1"/>
    <col min="66" max="66" width="24.57421875" style="58" bestFit="1" customWidth="1"/>
    <col min="67" max="67" width="21.7109375" style="58" bestFit="1" customWidth="1"/>
    <col min="68" max="68" width="20.28125" style="58" bestFit="1" customWidth="1"/>
    <col min="69" max="69" width="18.421875" style="58" bestFit="1" customWidth="1"/>
    <col min="70" max="70" width="17.28125" style="58" bestFit="1" customWidth="1"/>
    <col min="71" max="71" width="18.00390625" style="58" bestFit="1" customWidth="1"/>
    <col min="72" max="72" width="26.140625" style="58" bestFit="1" customWidth="1"/>
    <col min="73" max="73" width="32.28125" style="53" bestFit="1" customWidth="1"/>
    <col min="74" max="74" width="27.57421875" style="53" bestFit="1" customWidth="1"/>
    <col min="75" max="75" width="40.28125" style="107" bestFit="1" customWidth="1"/>
    <col min="76" max="76" width="40.28125" style="107" customWidth="1"/>
    <col min="77" max="77" width="38.57421875" style="107" bestFit="1" customWidth="1"/>
    <col min="78" max="78" width="38.57421875" style="107" customWidth="1"/>
    <col min="79" max="79" width="16.7109375" style="105" bestFit="1" customWidth="1"/>
    <col min="80" max="80" width="18.8515625" style="108" bestFit="1" customWidth="1"/>
    <col min="81" max="81" width="20.421875" style="109" bestFit="1" customWidth="1"/>
    <col min="82" max="82" width="16.8515625" style="58" bestFit="1" customWidth="1"/>
    <col min="83" max="83" width="18.57421875" style="40" bestFit="1" customWidth="1"/>
    <col min="84" max="84" width="23.421875" style="102" bestFit="1" customWidth="1"/>
    <col min="85" max="85" width="19.421875" style="103" customWidth="1"/>
    <col min="86" max="86" width="23.57421875" style="44" bestFit="1" customWidth="1"/>
    <col min="87" max="87" width="18.7109375" style="52" bestFit="1" customWidth="1"/>
    <col min="88" max="88" width="21.57421875" style="44" bestFit="1" customWidth="1"/>
    <col min="89" max="89" width="19.140625" style="58" bestFit="1" customWidth="1"/>
    <col min="90" max="90" width="18.140625" style="58" bestFit="1" customWidth="1"/>
    <col min="91" max="91" width="19.140625" style="58" bestFit="1" customWidth="1"/>
    <col min="92" max="92" width="30.8515625" style="58" bestFit="1" customWidth="1"/>
    <col min="93" max="93" width="35.7109375" style="58" bestFit="1" customWidth="1"/>
    <col min="94" max="95" width="25.421875" style="58" bestFit="1" customWidth="1"/>
    <col min="96" max="96" width="24.00390625" style="52" bestFit="1" customWidth="1"/>
    <col min="97" max="97" width="23.57421875" style="52" bestFit="1" customWidth="1"/>
    <col min="98" max="98" width="30.57421875" style="58" bestFit="1" customWidth="1"/>
    <col min="99" max="99" width="28.140625" style="58" bestFit="1" customWidth="1"/>
    <col min="100" max="100" width="31.28125" style="58" bestFit="1" customWidth="1"/>
    <col min="101" max="101" width="32.421875" style="58" bestFit="1" customWidth="1"/>
    <col min="102" max="102" width="35.8515625" style="58" bestFit="1" customWidth="1"/>
    <col min="103" max="103" width="28.140625" style="55" bestFit="1" customWidth="1"/>
    <col min="104" max="104" width="28.57421875" style="55" bestFit="1" customWidth="1"/>
    <col min="105" max="105" width="28.140625" style="55" bestFit="1" customWidth="1"/>
    <col min="106" max="106" width="34.57421875" style="55" bestFit="1" customWidth="1"/>
    <col min="107" max="107" width="35.57421875" style="55" bestFit="1" customWidth="1"/>
    <col min="108" max="108" width="35.140625" style="55" bestFit="1" customWidth="1"/>
    <col min="109" max="109" width="28.28125" style="52" bestFit="1" customWidth="1"/>
    <col min="110" max="110" width="28.7109375" style="52" bestFit="1" customWidth="1"/>
    <col min="111" max="111" width="28.28125" style="52" bestFit="1" customWidth="1"/>
    <col min="112" max="112" width="27.28125" style="52" bestFit="1" customWidth="1"/>
    <col min="113" max="113" width="27.7109375" style="52" bestFit="1" customWidth="1"/>
    <col min="114" max="114" width="27.28125" style="52" bestFit="1" customWidth="1"/>
    <col min="115" max="115" width="30.140625" style="52" bestFit="1" customWidth="1"/>
    <col min="116" max="116" width="30.00390625" style="52" bestFit="1" customWidth="1"/>
    <col min="117" max="117" width="29.57421875" style="52" bestFit="1" customWidth="1"/>
    <col min="118" max="118" width="29.140625" style="52" bestFit="1" customWidth="1"/>
    <col min="119" max="119" width="29.00390625" style="52" bestFit="1" customWidth="1"/>
    <col min="120" max="120" width="28.57421875" style="52" bestFit="1" customWidth="1"/>
    <col min="121" max="121" width="28.8515625" style="52" bestFit="1" customWidth="1"/>
    <col min="122" max="122" width="29.28125" style="52" bestFit="1" customWidth="1"/>
    <col min="123" max="123" width="28.8515625" style="52" bestFit="1" customWidth="1"/>
    <col min="124" max="124" width="27.8515625" style="52" bestFit="1" customWidth="1"/>
    <col min="125" max="125" width="28.28125" style="52" bestFit="1" customWidth="1"/>
    <col min="126" max="126" width="27.8515625" style="52" bestFit="1" customWidth="1"/>
    <col min="127" max="127" width="18.421875" style="58" bestFit="1" customWidth="1"/>
    <col min="128" max="128" width="27.8515625" style="58" bestFit="1" customWidth="1"/>
    <col min="129" max="129" width="26.7109375" style="58" bestFit="1" customWidth="1"/>
    <col min="130" max="130" width="22.28125" style="58" bestFit="1" customWidth="1"/>
    <col min="131" max="131" width="18.421875" style="58" bestFit="1" customWidth="1"/>
    <col min="132" max="132" width="27.8515625" style="58" bestFit="1" customWidth="1"/>
    <col min="133" max="133" width="26.7109375" style="58" bestFit="1" customWidth="1"/>
    <col min="134" max="134" width="22.28125" style="58" bestFit="1" customWidth="1"/>
    <col min="135" max="135" width="18.8515625" style="58" bestFit="1" customWidth="1"/>
    <col min="136" max="136" width="28.28125" style="58" bestFit="1" customWidth="1"/>
    <col min="137" max="137" width="27.140625" style="58" bestFit="1" customWidth="1"/>
    <col min="138" max="138" width="22.7109375" style="58" bestFit="1" customWidth="1"/>
    <col min="139" max="139" width="20.57421875" style="58" bestFit="1" customWidth="1"/>
    <col min="140" max="140" width="21.8515625" style="58" bestFit="1" customWidth="1"/>
    <col min="141" max="141" width="20.57421875" style="58" bestFit="1" customWidth="1"/>
    <col min="142" max="142" width="21.8515625" style="58" bestFit="1" customWidth="1"/>
    <col min="143" max="143" width="21.00390625" style="58" bestFit="1" customWidth="1"/>
    <col min="144" max="144" width="22.28125" style="58" bestFit="1" customWidth="1"/>
    <col min="145" max="145" width="27.00390625" style="58" bestFit="1" customWidth="1"/>
    <col min="146" max="146" width="27.8515625" style="58" bestFit="1" customWidth="1"/>
    <col min="147" max="147" width="30.421875" style="58" bestFit="1" customWidth="1"/>
    <col min="148" max="148" width="27.00390625" style="58" bestFit="1" customWidth="1"/>
    <col min="149" max="149" width="27.8515625" style="58" bestFit="1" customWidth="1"/>
    <col min="150" max="150" width="30.421875" style="58" bestFit="1" customWidth="1"/>
    <col min="151" max="151" width="27.421875" style="58" bestFit="1" customWidth="1"/>
    <col min="152" max="152" width="28.28125" style="58" bestFit="1" customWidth="1"/>
    <col min="153" max="153" width="30.8515625" style="58" bestFit="1" customWidth="1"/>
    <col min="154" max="155" width="28.00390625" style="51" bestFit="1" customWidth="1"/>
    <col min="156" max="156" width="31.8515625" style="51" bestFit="1" customWidth="1"/>
    <col min="157" max="157" width="26.8515625" style="44" bestFit="1" customWidth="1"/>
    <col min="158" max="158" width="27.7109375" style="44" bestFit="1" customWidth="1"/>
    <col min="159" max="159" width="30.28125" style="44" bestFit="1" customWidth="1"/>
    <col min="160" max="160" width="26.8515625" style="44" bestFit="1" customWidth="1"/>
    <col min="161" max="161" width="27.7109375" style="44" bestFit="1" customWidth="1"/>
    <col min="162" max="162" width="30.28125" style="44" bestFit="1" customWidth="1"/>
    <col min="163" max="163" width="27.28125" style="44" bestFit="1" customWidth="1"/>
    <col min="164" max="164" width="28.140625" style="44" bestFit="1" customWidth="1"/>
    <col min="165" max="165" width="30.7109375" style="44" bestFit="1" customWidth="1"/>
    <col min="166" max="167" width="30.28125" style="51" bestFit="1" customWidth="1"/>
    <col min="168" max="168" width="30.7109375" style="51" bestFit="1" customWidth="1"/>
    <col min="169" max="169" width="25.7109375" style="44" bestFit="1" customWidth="1"/>
    <col min="170" max="170" width="26.7109375" style="44" bestFit="1" customWidth="1"/>
    <col min="171" max="171" width="29.28125" style="44" bestFit="1" customWidth="1"/>
    <col min="172" max="172" width="25.7109375" style="44" bestFit="1" customWidth="1"/>
    <col min="173" max="173" width="26.7109375" style="44" bestFit="1" customWidth="1"/>
    <col min="174" max="174" width="29.28125" style="44" bestFit="1" customWidth="1"/>
    <col min="175" max="175" width="26.140625" style="44" bestFit="1" customWidth="1"/>
    <col min="176" max="176" width="27.140625" style="44" bestFit="1" customWidth="1"/>
    <col min="177" max="177" width="29.7109375" style="44" bestFit="1" customWidth="1"/>
    <col min="178" max="178" width="20.7109375" style="58" bestFit="1" customWidth="1"/>
    <col min="179" max="179" width="18.28125" style="58" bestFit="1" customWidth="1"/>
    <col min="180" max="180" width="20.140625" style="58" bestFit="1" customWidth="1"/>
    <col min="181" max="16384" width="11.421875" style="58" customWidth="1"/>
  </cols>
  <sheetData>
    <row r="1" spans="1:182" s="2" customFormat="1" ht="11.25">
      <c r="A1" s="43" t="s">
        <v>174</v>
      </c>
      <c r="B1" s="2" t="s">
        <v>139</v>
      </c>
      <c r="C1" s="2" t="s">
        <v>175</v>
      </c>
      <c r="D1" s="1" t="s">
        <v>256</v>
      </c>
      <c r="E1" s="1" t="s">
        <v>0</v>
      </c>
      <c r="F1" s="9" t="s">
        <v>1</v>
      </c>
      <c r="G1" s="14" t="s">
        <v>2</v>
      </c>
      <c r="H1" s="9" t="s">
        <v>3</v>
      </c>
      <c r="I1" s="12" t="s">
        <v>4</v>
      </c>
      <c r="J1" s="15" t="s">
        <v>76</v>
      </c>
      <c r="K1" s="14" t="s">
        <v>5</v>
      </c>
      <c r="L1" s="13" t="s">
        <v>6</v>
      </c>
      <c r="M1" s="14" t="s">
        <v>7</v>
      </c>
      <c r="N1" s="13" t="s">
        <v>8</v>
      </c>
      <c r="O1" s="13" t="s">
        <v>9</v>
      </c>
      <c r="P1" s="14" t="s">
        <v>10</v>
      </c>
      <c r="Q1" s="13" t="s">
        <v>11</v>
      </c>
      <c r="R1" s="14" t="s">
        <v>12</v>
      </c>
      <c r="S1" s="13" t="s">
        <v>13</v>
      </c>
      <c r="T1" s="14" t="s">
        <v>14</v>
      </c>
      <c r="U1" s="13" t="s">
        <v>15</v>
      </c>
      <c r="V1" s="13" t="s">
        <v>16</v>
      </c>
      <c r="W1" s="13" t="s">
        <v>17</v>
      </c>
      <c r="X1" s="14" t="s">
        <v>18</v>
      </c>
      <c r="Y1" s="12" t="s">
        <v>19</v>
      </c>
      <c r="Z1" s="15" t="s">
        <v>77</v>
      </c>
      <c r="AA1" s="13" t="s">
        <v>78</v>
      </c>
      <c r="AB1" s="13" t="s">
        <v>57</v>
      </c>
      <c r="AC1" s="10" t="s">
        <v>58</v>
      </c>
      <c r="AD1" s="1" t="s">
        <v>59</v>
      </c>
      <c r="AE1" s="2" t="s">
        <v>68</v>
      </c>
      <c r="AF1" s="1" t="s">
        <v>60</v>
      </c>
      <c r="AG1" s="17" t="s">
        <v>86</v>
      </c>
      <c r="AH1" s="17" t="s">
        <v>61</v>
      </c>
      <c r="AI1" s="1" t="s">
        <v>63</v>
      </c>
      <c r="AJ1" s="1" t="s">
        <v>64</v>
      </c>
      <c r="AK1" s="1" t="s">
        <v>65</v>
      </c>
      <c r="AL1" s="1" t="s">
        <v>66</v>
      </c>
      <c r="AM1" s="1" t="s">
        <v>62</v>
      </c>
      <c r="AN1" s="1" t="s">
        <v>126</v>
      </c>
      <c r="AO1" s="1" t="s">
        <v>127</v>
      </c>
      <c r="AP1" s="18" t="s">
        <v>67</v>
      </c>
      <c r="AQ1" s="1" t="s">
        <v>79</v>
      </c>
      <c r="AR1" s="1" t="s">
        <v>80</v>
      </c>
      <c r="AS1" s="19" t="s">
        <v>81</v>
      </c>
      <c r="AT1" s="26" t="s">
        <v>128</v>
      </c>
      <c r="AU1" s="30" t="s">
        <v>83</v>
      </c>
      <c r="AV1" s="30" t="s">
        <v>84</v>
      </c>
      <c r="AW1" s="30" t="s">
        <v>82</v>
      </c>
      <c r="AX1" s="30" t="s">
        <v>85</v>
      </c>
      <c r="AY1" s="31" t="s">
        <v>87</v>
      </c>
      <c r="AZ1" s="30" t="s">
        <v>98</v>
      </c>
      <c r="BA1" s="1" t="s">
        <v>102</v>
      </c>
      <c r="BB1" s="1" t="s">
        <v>88</v>
      </c>
      <c r="BC1" s="1" t="s">
        <v>129</v>
      </c>
      <c r="BD1" s="11" t="s">
        <v>89</v>
      </c>
      <c r="BE1" s="11" t="s">
        <v>90</v>
      </c>
      <c r="BF1" s="11" t="s">
        <v>91</v>
      </c>
      <c r="BG1" s="20" t="s">
        <v>103</v>
      </c>
      <c r="BH1" s="1" t="s">
        <v>92</v>
      </c>
      <c r="BI1" s="1" t="s">
        <v>93</v>
      </c>
      <c r="BJ1" s="1" t="s">
        <v>94</v>
      </c>
      <c r="BK1" s="1" t="s">
        <v>95</v>
      </c>
      <c r="BL1" s="1" t="s">
        <v>96</v>
      </c>
      <c r="BM1" s="1" t="s">
        <v>97</v>
      </c>
      <c r="BN1" s="1" t="s">
        <v>99</v>
      </c>
      <c r="BO1" s="1" t="s">
        <v>100</v>
      </c>
      <c r="BP1" s="1" t="s">
        <v>101</v>
      </c>
      <c r="BQ1" s="24" t="s">
        <v>104</v>
      </c>
      <c r="BR1" s="24" t="s">
        <v>105</v>
      </c>
      <c r="BS1" s="2" t="s">
        <v>106</v>
      </c>
      <c r="BT1" s="11" t="s">
        <v>69</v>
      </c>
      <c r="BU1" s="36" t="s">
        <v>112</v>
      </c>
      <c r="BV1" s="36" t="s">
        <v>113</v>
      </c>
      <c r="BW1" s="35" t="s">
        <v>114</v>
      </c>
      <c r="BX1" s="35" t="s">
        <v>124</v>
      </c>
      <c r="BY1" s="35" t="s">
        <v>115</v>
      </c>
      <c r="BZ1" s="35" t="s">
        <v>125</v>
      </c>
      <c r="CA1" s="30" t="s">
        <v>116</v>
      </c>
      <c r="CB1" s="30" t="s">
        <v>117</v>
      </c>
      <c r="CC1" s="33" t="s">
        <v>70</v>
      </c>
      <c r="CD1" s="1" t="s">
        <v>71</v>
      </c>
      <c r="CE1" s="39" t="s">
        <v>118</v>
      </c>
      <c r="CF1" s="41" t="s">
        <v>119</v>
      </c>
      <c r="CG1" s="11" t="s">
        <v>134</v>
      </c>
      <c r="CH1" s="5" t="s">
        <v>135</v>
      </c>
      <c r="CI1" s="1" t="s">
        <v>120</v>
      </c>
      <c r="CJ1" s="20" t="s">
        <v>121</v>
      </c>
      <c r="CK1" s="2" t="s">
        <v>107</v>
      </c>
      <c r="CL1" s="2" t="s">
        <v>108</v>
      </c>
      <c r="CM1" s="2" t="s">
        <v>109</v>
      </c>
      <c r="CN1" s="2" t="s">
        <v>132</v>
      </c>
      <c r="CO1" s="2" t="s">
        <v>133</v>
      </c>
      <c r="CP1" s="2" t="s">
        <v>110</v>
      </c>
      <c r="CQ1" s="2" t="s">
        <v>111</v>
      </c>
      <c r="CR1" s="1" t="s">
        <v>122</v>
      </c>
      <c r="CS1" s="1" t="s">
        <v>123</v>
      </c>
      <c r="CT1" s="1" t="s">
        <v>130</v>
      </c>
      <c r="CU1" s="1" t="s">
        <v>131</v>
      </c>
      <c r="CV1" s="2" t="s">
        <v>136</v>
      </c>
      <c r="CW1" s="2" t="s">
        <v>137</v>
      </c>
      <c r="CX1" s="2" t="s">
        <v>138</v>
      </c>
      <c r="CY1" s="45" t="s">
        <v>176</v>
      </c>
      <c r="CZ1" s="45" t="s">
        <v>177</v>
      </c>
      <c r="DA1" s="45" t="s">
        <v>178</v>
      </c>
      <c r="DB1" s="45" t="s">
        <v>179</v>
      </c>
      <c r="DC1" s="45" t="s">
        <v>180</v>
      </c>
      <c r="DD1" s="45" t="s">
        <v>181</v>
      </c>
      <c r="DE1" s="46" t="s">
        <v>182</v>
      </c>
      <c r="DF1" s="46" t="s">
        <v>183</v>
      </c>
      <c r="DG1" s="46" t="s">
        <v>184</v>
      </c>
      <c r="DH1" s="46" t="s">
        <v>185</v>
      </c>
      <c r="DI1" s="46" t="s">
        <v>186</v>
      </c>
      <c r="DJ1" s="46" t="s">
        <v>187</v>
      </c>
      <c r="DK1" s="46" t="s">
        <v>188</v>
      </c>
      <c r="DL1" s="46" t="s">
        <v>189</v>
      </c>
      <c r="DM1" s="46" t="s">
        <v>190</v>
      </c>
      <c r="DN1" s="46" t="s">
        <v>191</v>
      </c>
      <c r="DO1" s="46" t="s">
        <v>192</v>
      </c>
      <c r="DP1" s="46" t="s">
        <v>193</v>
      </c>
      <c r="DQ1" s="46" t="s">
        <v>194</v>
      </c>
      <c r="DR1" s="46" t="s">
        <v>195</v>
      </c>
      <c r="DS1" s="46" t="s">
        <v>196</v>
      </c>
      <c r="DT1" s="46" t="s">
        <v>197</v>
      </c>
      <c r="DU1" s="46" t="s">
        <v>198</v>
      </c>
      <c r="DV1" s="46" t="s">
        <v>199</v>
      </c>
      <c r="DW1" s="2" t="s">
        <v>200</v>
      </c>
      <c r="DX1" s="2" t="s">
        <v>201</v>
      </c>
      <c r="DY1" s="2" t="s">
        <v>202</v>
      </c>
      <c r="DZ1" s="2" t="s">
        <v>203</v>
      </c>
      <c r="EA1" s="2" t="s">
        <v>204</v>
      </c>
      <c r="EB1" s="2" t="s">
        <v>205</v>
      </c>
      <c r="EC1" s="2" t="s">
        <v>206</v>
      </c>
      <c r="ED1" s="2" t="s">
        <v>207</v>
      </c>
      <c r="EE1" s="2" t="s">
        <v>208</v>
      </c>
      <c r="EF1" s="2" t="s">
        <v>209</v>
      </c>
      <c r="EG1" s="2" t="s">
        <v>210</v>
      </c>
      <c r="EH1" s="2" t="s">
        <v>211</v>
      </c>
      <c r="EI1" s="2" t="s">
        <v>212</v>
      </c>
      <c r="EJ1" s="2" t="s">
        <v>213</v>
      </c>
      <c r="EK1" s="2" t="s">
        <v>214</v>
      </c>
      <c r="EL1" s="2" t="s">
        <v>215</v>
      </c>
      <c r="EM1" s="2" t="s">
        <v>216</v>
      </c>
      <c r="EN1" s="2" t="s">
        <v>217</v>
      </c>
      <c r="EO1" s="2" t="s">
        <v>218</v>
      </c>
      <c r="EP1" s="2" t="s">
        <v>219</v>
      </c>
      <c r="EQ1" s="2" t="s">
        <v>220</v>
      </c>
      <c r="ER1" s="2" t="s">
        <v>221</v>
      </c>
      <c r="ES1" s="2" t="s">
        <v>222</v>
      </c>
      <c r="ET1" s="2" t="s">
        <v>223</v>
      </c>
      <c r="EU1" s="2" t="s">
        <v>224</v>
      </c>
      <c r="EV1" s="2" t="s">
        <v>225</v>
      </c>
      <c r="EW1" s="2" t="s">
        <v>226</v>
      </c>
      <c r="EX1" s="47" t="s">
        <v>227</v>
      </c>
      <c r="EY1" s="47" t="s">
        <v>228</v>
      </c>
      <c r="EZ1" s="47" t="s">
        <v>229</v>
      </c>
      <c r="FA1" s="48" t="s">
        <v>230</v>
      </c>
      <c r="FB1" s="48" t="s">
        <v>231</v>
      </c>
      <c r="FC1" s="48" t="s">
        <v>232</v>
      </c>
      <c r="FD1" s="48" t="s">
        <v>233</v>
      </c>
      <c r="FE1" s="48" t="s">
        <v>234</v>
      </c>
      <c r="FF1" s="48" t="s">
        <v>235</v>
      </c>
      <c r="FG1" s="48" t="s">
        <v>236</v>
      </c>
      <c r="FH1" s="48" t="s">
        <v>237</v>
      </c>
      <c r="FI1" s="48" t="s">
        <v>238</v>
      </c>
      <c r="FJ1" s="47" t="s">
        <v>239</v>
      </c>
      <c r="FK1" s="47" t="s">
        <v>240</v>
      </c>
      <c r="FL1" s="47" t="s">
        <v>241</v>
      </c>
      <c r="FM1" s="48" t="s">
        <v>242</v>
      </c>
      <c r="FN1" s="48" t="s">
        <v>243</v>
      </c>
      <c r="FO1" s="48" t="s">
        <v>244</v>
      </c>
      <c r="FP1" s="48" t="s">
        <v>245</v>
      </c>
      <c r="FQ1" s="48" t="s">
        <v>246</v>
      </c>
      <c r="FR1" s="48" t="s">
        <v>247</v>
      </c>
      <c r="FS1" s="48" t="s">
        <v>248</v>
      </c>
      <c r="FT1" s="48" t="s">
        <v>249</v>
      </c>
      <c r="FU1" s="48" t="s">
        <v>250</v>
      </c>
      <c r="FV1" s="113" t="s">
        <v>527</v>
      </c>
      <c r="FW1" s="113" t="s">
        <v>522</v>
      </c>
      <c r="FX1" s="5" t="s">
        <v>524</v>
      </c>
      <c r="FY1" s="2" t="s">
        <v>528</v>
      </c>
      <c r="FZ1" s="2" t="s">
        <v>531</v>
      </c>
    </row>
    <row r="2" spans="1:182" s="2" customFormat="1" ht="11.25">
      <c r="A2" s="43" t="s">
        <v>140</v>
      </c>
      <c r="B2" s="2">
        <v>6</v>
      </c>
      <c r="D2" s="6" t="s">
        <v>20</v>
      </c>
      <c r="F2" s="3">
        <v>16387</v>
      </c>
      <c r="G2" s="4">
        <v>874806</v>
      </c>
      <c r="H2" s="3">
        <v>53.38414596936596</v>
      </c>
      <c r="I2" s="7">
        <v>5.167538323431217</v>
      </c>
      <c r="J2" s="16">
        <v>100</v>
      </c>
      <c r="K2" s="4">
        <v>441192</v>
      </c>
      <c r="L2" s="5">
        <v>50.43312460134018</v>
      </c>
      <c r="M2" s="4">
        <v>433614</v>
      </c>
      <c r="N2" s="5">
        <v>49.56687539865982</v>
      </c>
      <c r="O2" s="5">
        <v>101.7476372995337</v>
      </c>
      <c r="P2" s="4">
        <v>202432</v>
      </c>
      <c r="Q2" s="5">
        <v>23.1402162307986</v>
      </c>
      <c r="R2" s="4">
        <v>594733</v>
      </c>
      <c r="S2" s="5">
        <v>67.98455886219345</v>
      </c>
      <c r="T2" s="4">
        <v>77641</v>
      </c>
      <c r="U2" s="5">
        <v>8.875224907007954</v>
      </c>
      <c r="V2" s="5">
        <v>47.09222457808798</v>
      </c>
      <c r="W2" s="5">
        <v>38.35411397407525</v>
      </c>
      <c r="X2" s="4">
        <v>964325</v>
      </c>
      <c r="Y2" s="7">
        <v>5.198770872715307</v>
      </c>
      <c r="Z2" s="16">
        <v>100</v>
      </c>
      <c r="AA2" s="5">
        <v>29.3</v>
      </c>
      <c r="AB2" s="5">
        <v>1.3</v>
      </c>
      <c r="AC2" s="1"/>
      <c r="AD2" s="1"/>
      <c r="AE2" s="1"/>
      <c r="AF2" s="1"/>
      <c r="AG2" s="7">
        <v>0.689</v>
      </c>
      <c r="AH2" s="7">
        <v>0.809</v>
      </c>
      <c r="AI2" s="8">
        <v>0.7073995877089063</v>
      </c>
      <c r="AJ2" s="8">
        <v>0.5163375747555865</v>
      </c>
      <c r="AK2" s="8">
        <v>0.90425</v>
      </c>
      <c r="AL2" s="8">
        <v>0.7933333333333332</v>
      </c>
      <c r="AM2" s="8">
        <v>0.7303301239494564</v>
      </c>
      <c r="AN2" s="1"/>
      <c r="AO2" s="1"/>
      <c r="AP2" s="7"/>
      <c r="AQ2" s="19">
        <v>469129</v>
      </c>
      <c r="AR2" s="19">
        <v>477241</v>
      </c>
      <c r="AS2" s="19">
        <v>147481</v>
      </c>
      <c r="AT2" s="16">
        <v>0.47</v>
      </c>
      <c r="AU2" s="32">
        <v>2.1</v>
      </c>
      <c r="AV2" s="32">
        <v>9.3</v>
      </c>
      <c r="AW2" s="32">
        <v>11.4</v>
      </c>
      <c r="AX2" s="32">
        <v>88.6</v>
      </c>
      <c r="AY2" s="32">
        <v>28.1</v>
      </c>
      <c r="AZ2" s="32">
        <v>54.8</v>
      </c>
      <c r="BA2" s="5">
        <v>93.8</v>
      </c>
      <c r="BB2" s="3">
        <v>6.2</v>
      </c>
      <c r="BC2" s="20">
        <v>5.9357387749627675</v>
      </c>
      <c r="BG2" s="5">
        <v>18.35699533928313</v>
      </c>
      <c r="BH2" s="21">
        <v>30.5</v>
      </c>
      <c r="BI2" s="20">
        <v>93.8</v>
      </c>
      <c r="BJ2" s="20">
        <v>92.2</v>
      </c>
      <c r="BK2" s="20">
        <v>9.2</v>
      </c>
      <c r="BL2" s="20">
        <v>8.66</v>
      </c>
      <c r="BM2" s="20">
        <v>72.25769531955906</v>
      </c>
      <c r="BN2" s="5">
        <v>14</v>
      </c>
      <c r="BO2" s="5">
        <v>1.8</v>
      </c>
      <c r="BP2" s="5">
        <v>0.3</v>
      </c>
      <c r="BQ2" s="5">
        <v>89.5</v>
      </c>
      <c r="BR2" s="5">
        <v>64.7</v>
      </c>
      <c r="BS2" s="5">
        <v>24.1</v>
      </c>
      <c r="BT2" s="1"/>
      <c r="BU2" s="26">
        <v>1.001926782273603</v>
      </c>
      <c r="BV2" s="26">
        <v>21.84971098265896</v>
      </c>
      <c r="BW2" s="21">
        <v>2.3</v>
      </c>
      <c r="BX2" s="21">
        <v>0.3</v>
      </c>
      <c r="BY2" s="21">
        <v>21.2</v>
      </c>
      <c r="BZ2" s="21">
        <v>9</v>
      </c>
      <c r="CA2" s="3">
        <v>842.5</v>
      </c>
      <c r="CB2" s="38">
        <v>2469</v>
      </c>
      <c r="CC2" s="33"/>
      <c r="CD2" s="1"/>
      <c r="CE2" s="39">
        <v>593594</v>
      </c>
      <c r="CF2" s="41">
        <v>67.85435856635642</v>
      </c>
      <c r="CG2" s="39">
        <v>88728</v>
      </c>
      <c r="CH2" s="5">
        <v>10.142591614597979</v>
      </c>
      <c r="CI2" s="19">
        <v>589946</v>
      </c>
      <c r="CJ2" s="5">
        <v>67.43735182429019</v>
      </c>
      <c r="CK2" s="3">
        <v>79.7</v>
      </c>
      <c r="CL2" s="3">
        <v>12.3</v>
      </c>
      <c r="CM2" s="3">
        <v>5.8</v>
      </c>
      <c r="CN2" s="3">
        <v>16.87332146323744</v>
      </c>
      <c r="CO2" s="5">
        <v>15.394985742115814</v>
      </c>
      <c r="CP2" s="5">
        <v>64.9</v>
      </c>
      <c r="CQ2" s="5">
        <v>53.1</v>
      </c>
      <c r="CR2" s="20">
        <v>71.09528024026812</v>
      </c>
      <c r="CS2" s="20">
        <v>43.782331475317804</v>
      </c>
      <c r="CT2" s="20">
        <v>60.13878024047516</v>
      </c>
      <c r="CU2" s="20">
        <v>8.20223091409532</v>
      </c>
      <c r="CV2" s="5">
        <v>39.483694939265945</v>
      </c>
      <c r="CW2" s="5">
        <v>27.415588844872367</v>
      </c>
      <c r="CX2" s="5">
        <v>66.8992837841383</v>
      </c>
      <c r="CY2" s="49">
        <v>619.392042584127</v>
      </c>
      <c r="CZ2" s="49">
        <v>466.996960196873</v>
      </c>
      <c r="DA2" s="49">
        <v>543.8331858890888</v>
      </c>
      <c r="DB2" s="49">
        <v>619.392042584127</v>
      </c>
      <c r="DC2" s="49">
        <v>466.996960196873</v>
      </c>
      <c r="DD2" s="49">
        <v>543.8331858890888</v>
      </c>
      <c r="DE2" s="1">
        <v>156</v>
      </c>
      <c r="DF2" s="1">
        <v>136</v>
      </c>
      <c r="DG2" s="1">
        <v>146</v>
      </c>
      <c r="DH2" s="1">
        <v>156</v>
      </c>
      <c r="DI2" s="1">
        <v>136</v>
      </c>
      <c r="DJ2" s="1">
        <v>146</v>
      </c>
      <c r="DK2" s="1">
        <v>123</v>
      </c>
      <c r="DL2" s="1">
        <v>110</v>
      </c>
      <c r="DM2" s="1">
        <v>116</v>
      </c>
      <c r="DN2" s="1">
        <v>123</v>
      </c>
      <c r="DO2" s="1">
        <v>110</v>
      </c>
      <c r="DP2" s="1">
        <v>116</v>
      </c>
      <c r="DQ2" s="1">
        <v>99</v>
      </c>
      <c r="DR2" s="1">
        <v>20</v>
      </c>
      <c r="DS2" s="1">
        <v>60</v>
      </c>
      <c r="DT2" s="1">
        <v>99</v>
      </c>
      <c r="DU2" s="1">
        <v>20</v>
      </c>
      <c r="DV2" s="1">
        <v>60</v>
      </c>
      <c r="DW2" s="5">
        <v>33679</v>
      </c>
      <c r="DX2" s="5">
        <v>100</v>
      </c>
      <c r="DY2" s="5">
        <v>5.2</v>
      </c>
      <c r="DZ2" s="5">
        <v>84.5</v>
      </c>
      <c r="EA2" s="5">
        <v>43401.65</v>
      </c>
      <c r="EB2" s="5">
        <v>100</v>
      </c>
      <c r="EC2" s="5">
        <v>8.6</v>
      </c>
      <c r="ED2" s="5">
        <v>108.1</v>
      </c>
      <c r="EE2" s="5">
        <v>23567.5</v>
      </c>
      <c r="EF2" s="5">
        <v>100</v>
      </c>
      <c r="EG2" s="5">
        <v>1.6</v>
      </c>
      <c r="EH2" s="5">
        <v>60</v>
      </c>
      <c r="EI2" s="16">
        <v>76.63</v>
      </c>
      <c r="EJ2" s="16">
        <v>57.93</v>
      </c>
      <c r="EK2" s="16">
        <v>73.99</v>
      </c>
      <c r="EL2" s="16">
        <v>55.34</v>
      </c>
      <c r="EM2" s="16">
        <v>79.38</v>
      </c>
      <c r="EN2" s="16">
        <v>60.62</v>
      </c>
      <c r="EO2" s="16">
        <v>55.73</v>
      </c>
      <c r="EP2" s="16">
        <v>60.06</v>
      </c>
      <c r="EQ2" s="16">
        <v>64.15</v>
      </c>
      <c r="ER2" s="16">
        <v>53.09</v>
      </c>
      <c r="ES2" s="16">
        <v>57.87</v>
      </c>
      <c r="ET2" s="16">
        <v>62.4</v>
      </c>
      <c r="EU2" s="16">
        <v>58.48</v>
      </c>
      <c r="EV2" s="16">
        <v>62.34</v>
      </c>
      <c r="EW2" s="16">
        <v>65.98</v>
      </c>
      <c r="EX2" s="26">
        <v>9.505641159999346</v>
      </c>
      <c r="EY2" s="26">
        <v>10.375201828849136</v>
      </c>
      <c r="EZ2" s="26">
        <v>8.592766635898295</v>
      </c>
      <c r="FA2" s="59">
        <v>11.584543362691424</v>
      </c>
      <c r="FB2" s="59">
        <v>9.163911195087387</v>
      </c>
      <c r="FC2" s="59">
        <v>5.898849240885794</v>
      </c>
      <c r="FD2" s="59">
        <v>12.268350760948339</v>
      </c>
      <c r="FE2" s="59">
        <v>10.186548846342662</v>
      </c>
      <c r="FF2" s="59">
        <v>6.5279091769157995</v>
      </c>
      <c r="FG2" s="59">
        <v>10.870153047428479</v>
      </c>
      <c r="FH2" s="59">
        <v>8.085904651012354</v>
      </c>
      <c r="FI2" s="59">
        <v>5.24129746835443</v>
      </c>
      <c r="FJ2" s="26">
        <v>9.505641159999346</v>
      </c>
      <c r="FK2" s="26">
        <v>10.375201828849136</v>
      </c>
      <c r="FL2" s="26">
        <v>8.592766635898295</v>
      </c>
      <c r="FM2" s="5">
        <v>11.584543362691424</v>
      </c>
      <c r="FN2" s="5">
        <v>9.163911195087387</v>
      </c>
      <c r="FO2" s="5">
        <v>5.898849240885794</v>
      </c>
      <c r="FP2" s="5">
        <v>12.268350760948339</v>
      </c>
      <c r="FQ2" s="5">
        <v>10.186548846342662</v>
      </c>
      <c r="FR2" s="5">
        <v>6.5279091769157995</v>
      </c>
      <c r="FS2" s="5">
        <v>10.870153047428479</v>
      </c>
      <c r="FT2" s="5">
        <v>8.085904651012354</v>
      </c>
      <c r="FU2" s="5">
        <v>5.24129746835443</v>
      </c>
      <c r="FV2" s="113">
        <v>35454</v>
      </c>
      <c r="FW2" s="113">
        <v>43769</v>
      </c>
      <c r="FX2" s="20">
        <f aca="true" t="shared" si="0" ref="FX2:FX35">(FV2/FW2)*100</f>
        <v>81.00253604149056</v>
      </c>
      <c r="FY2" s="117">
        <v>0.7022431779042784</v>
      </c>
      <c r="FZ2" s="91"/>
    </row>
    <row r="3" spans="1:182" ht="11.25">
      <c r="A3" s="90" t="s">
        <v>141</v>
      </c>
      <c r="B3" s="58">
        <v>6101</v>
      </c>
      <c r="C3" s="58">
        <v>1</v>
      </c>
      <c r="D3" s="27" t="s">
        <v>21</v>
      </c>
      <c r="E3" s="58" t="s">
        <v>54</v>
      </c>
      <c r="F3" s="106">
        <v>260.3</v>
      </c>
      <c r="G3" s="91">
        <v>242833</v>
      </c>
      <c r="H3" s="44">
        <f aca="true" t="shared" si="1" ref="H3:H35">+G3/F3</f>
        <v>932.8966577026507</v>
      </c>
      <c r="I3" s="92">
        <f aca="true" t="shared" si="2" ref="I3:I35">+G3*100/16928873</f>
        <v>1.4344309866344913</v>
      </c>
      <c r="J3" s="53">
        <f aca="true" t="shared" si="3" ref="J3:J35">+G3*100/874806</f>
        <v>27.75849731254701</v>
      </c>
      <c r="K3" s="91">
        <v>120564</v>
      </c>
      <c r="L3" s="44">
        <f aca="true" t="shared" si="4" ref="L3:L35">+K3*100/G3</f>
        <v>49.64893568831254</v>
      </c>
      <c r="M3" s="91">
        <v>122269</v>
      </c>
      <c r="N3" s="44">
        <f aca="true" t="shared" si="5" ref="N3:N35">+M3*100/G3</f>
        <v>50.35106431168746</v>
      </c>
      <c r="O3" s="44">
        <f aca="true" t="shared" si="6" ref="O3:O35">+K3*100/M3</f>
        <v>98.6055337002838</v>
      </c>
      <c r="P3" s="91">
        <v>56112</v>
      </c>
      <c r="Q3" s="44">
        <f aca="true" t="shared" si="7" ref="Q3:Q35">+P3*100/G3</f>
        <v>23.107238307808245</v>
      </c>
      <c r="R3" s="91">
        <v>166634</v>
      </c>
      <c r="S3" s="44">
        <f aca="true" t="shared" si="8" ref="S3:S35">+R3*100/G3</f>
        <v>68.62082171698245</v>
      </c>
      <c r="T3" s="91">
        <v>20087</v>
      </c>
      <c r="U3" s="44">
        <f aca="true" t="shared" si="9" ref="U3:U35">+T3*100/G3</f>
        <v>8.2719399752093</v>
      </c>
      <c r="V3" s="44">
        <f aca="true" t="shared" si="10" ref="V3:V35">+(P3+T3)*100/R3</f>
        <v>45.72836275910078</v>
      </c>
      <c r="W3" s="44">
        <f aca="true" t="shared" si="11" ref="W3:W35">+T3/P3*100</f>
        <v>35.79804676361562</v>
      </c>
      <c r="X3" s="91">
        <v>270139</v>
      </c>
      <c r="Y3" s="92">
        <f aca="true" t="shared" si="12" ref="Y3:Y35">+X3*100/18549096</f>
        <v>1.456345904943292</v>
      </c>
      <c r="Z3" s="53">
        <f aca="true" t="shared" si="13" ref="Z3:Z35">+X3*100/964325</f>
        <v>28.013273533300495</v>
      </c>
      <c r="AA3" s="44">
        <v>3.5</v>
      </c>
      <c r="AB3" s="44">
        <v>1.3</v>
      </c>
      <c r="AC3" s="93">
        <v>57.44</v>
      </c>
      <c r="AD3" s="93">
        <v>27.11</v>
      </c>
      <c r="AE3" s="93">
        <v>1.27</v>
      </c>
      <c r="AF3" s="93">
        <v>41</v>
      </c>
      <c r="AG3" s="92">
        <v>0.732</v>
      </c>
      <c r="AH3" s="92">
        <v>0.794</v>
      </c>
      <c r="AI3" s="94">
        <v>0.7876017281090997</v>
      </c>
      <c r="AJ3" s="94">
        <v>0.5636140085639321</v>
      </c>
      <c r="AK3" s="94">
        <v>0.9006723375596615</v>
      </c>
      <c r="AL3" s="94">
        <v>0.9126853038185065</v>
      </c>
      <c r="AM3" s="94">
        <v>0.7911433445127999</v>
      </c>
      <c r="AN3" s="52">
        <v>18</v>
      </c>
      <c r="AO3" s="52">
        <v>1</v>
      </c>
      <c r="AP3" s="92">
        <v>0.0693327</v>
      </c>
      <c r="AQ3" s="95">
        <v>664668.1896698106</v>
      </c>
      <c r="AR3" s="95">
        <v>669341.042311789</v>
      </c>
      <c r="AS3" s="91">
        <v>211207.74</v>
      </c>
      <c r="AT3" s="53">
        <v>0.45042</v>
      </c>
      <c r="AU3" s="96">
        <v>1.6669972489802254</v>
      </c>
      <c r="AV3" s="96">
        <v>4.729339324059781</v>
      </c>
      <c r="AW3" s="96">
        <v>6.396336573040006</v>
      </c>
      <c r="AX3" s="63">
        <v>93.60366342696</v>
      </c>
      <c r="AY3" s="97">
        <v>33.5</v>
      </c>
      <c r="AZ3" s="96">
        <v>56.42990118860089</v>
      </c>
      <c r="BA3" s="22">
        <f aca="true" t="shared" si="14" ref="BA3:BA35">100-BB3</f>
        <v>91.95631167462153</v>
      </c>
      <c r="BB3" s="22">
        <v>8.043688325378467</v>
      </c>
      <c r="BC3" s="29">
        <v>8.043688325378467</v>
      </c>
      <c r="BD3" s="98">
        <v>13.72</v>
      </c>
      <c r="BE3" s="98">
        <v>20.09</v>
      </c>
      <c r="BF3" s="98">
        <v>66.19</v>
      </c>
      <c r="BG3" s="44">
        <v>14.1</v>
      </c>
      <c r="BH3" s="99">
        <v>29.2</v>
      </c>
      <c r="BI3" s="23">
        <v>97.3077473865101</v>
      </c>
      <c r="BJ3" s="23">
        <v>96.8</v>
      </c>
      <c r="BK3" s="22">
        <v>10.58877603851111</v>
      </c>
      <c r="BL3" s="23">
        <v>10.29</v>
      </c>
      <c r="BM3" s="23">
        <v>79.52034562181997</v>
      </c>
      <c r="BN3" s="25">
        <v>1.8678316172951945</v>
      </c>
      <c r="BO3" s="25">
        <v>0.11423102452879702</v>
      </c>
      <c r="BP3" s="25">
        <v>0</v>
      </c>
      <c r="BQ3" s="25">
        <v>94.39496148562078</v>
      </c>
      <c r="BR3" s="25">
        <v>85.22251894845711</v>
      </c>
      <c r="BS3" s="25">
        <v>38.65948349052963</v>
      </c>
      <c r="BT3" s="93">
        <v>5.81</v>
      </c>
      <c r="BU3" s="100">
        <v>0.7656967840735069</v>
      </c>
      <c r="BV3" s="100">
        <v>22.128637059724348</v>
      </c>
      <c r="BW3" s="25">
        <v>3.1</v>
      </c>
      <c r="BX3" s="25">
        <v>0.4</v>
      </c>
      <c r="BY3" s="25">
        <v>22.4</v>
      </c>
      <c r="BZ3" s="25">
        <v>8.8</v>
      </c>
      <c r="CA3" s="37">
        <v>1004.8890998892248</v>
      </c>
      <c r="CB3" s="37">
        <v>3404.0462090735696</v>
      </c>
      <c r="CC3" s="101" t="s">
        <v>72</v>
      </c>
      <c r="CD3" s="93">
        <v>4</v>
      </c>
      <c r="CE3" s="40">
        <v>157338</v>
      </c>
      <c r="CF3" s="102">
        <v>64.7926764484234</v>
      </c>
      <c r="CG3" s="40">
        <v>23247</v>
      </c>
      <c r="CH3" s="44">
        <v>9.573245810907084</v>
      </c>
      <c r="CI3" s="42">
        <v>178947</v>
      </c>
      <c r="CJ3" s="44">
        <v>73.69138461411752</v>
      </c>
      <c r="CK3" s="25">
        <v>61.591883333692344</v>
      </c>
      <c r="CL3" s="25">
        <v>29.411714021067144</v>
      </c>
      <c r="CM3" s="25">
        <v>6.230532279258126</v>
      </c>
      <c r="CN3" s="44">
        <v>22.072679490769662</v>
      </c>
      <c r="CO3" s="44">
        <v>16.773191213199866</v>
      </c>
      <c r="CP3" s="25">
        <v>65.91230766889373</v>
      </c>
      <c r="CQ3" s="25">
        <v>56.57149019278928</v>
      </c>
      <c r="CR3" s="89">
        <v>61.76304560146868</v>
      </c>
      <c r="CS3" s="89">
        <v>37.40879716489473</v>
      </c>
      <c r="CT3" s="44">
        <v>65.81093025334432</v>
      </c>
      <c r="CU3" s="44">
        <v>7.462286355555997</v>
      </c>
      <c r="CV3" s="44">
        <v>79.07882809034274</v>
      </c>
      <c r="CW3" s="44">
        <v>56.415993210793296</v>
      </c>
      <c r="CX3" s="44">
        <v>135.49482130113603</v>
      </c>
      <c r="CY3" s="50">
        <v>573.8245985924005</v>
      </c>
      <c r="CZ3" s="50">
        <v>460.4759616240366</v>
      </c>
      <c r="DA3" s="50">
        <v>515.9125322274816</v>
      </c>
      <c r="DB3" s="50">
        <v>653.7031717670576</v>
      </c>
      <c r="DC3" s="50">
        <v>475.4948428562544</v>
      </c>
      <c r="DD3" s="50">
        <v>565.3458745688653</v>
      </c>
      <c r="DE3" s="52">
        <v>174</v>
      </c>
      <c r="DF3" s="52">
        <v>144</v>
      </c>
      <c r="DG3" s="52">
        <v>159</v>
      </c>
      <c r="DH3" s="52">
        <v>146</v>
      </c>
      <c r="DI3" s="52">
        <v>138</v>
      </c>
      <c r="DJ3" s="52">
        <v>142</v>
      </c>
      <c r="DK3" s="52">
        <v>133</v>
      </c>
      <c r="DL3" s="52">
        <v>109</v>
      </c>
      <c r="DM3" s="52">
        <v>121</v>
      </c>
      <c r="DN3" s="52">
        <v>114</v>
      </c>
      <c r="DO3" s="52">
        <v>107</v>
      </c>
      <c r="DP3" s="52">
        <v>110</v>
      </c>
      <c r="DQ3" s="52">
        <v>88</v>
      </c>
      <c r="DR3" s="52">
        <v>20</v>
      </c>
      <c r="DS3" s="52">
        <v>54</v>
      </c>
      <c r="DT3" s="52">
        <v>86</v>
      </c>
      <c r="DU3" s="52">
        <v>20</v>
      </c>
      <c r="DV3" s="52">
        <v>52</v>
      </c>
      <c r="DW3" s="44">
        <v>9464.5</v>
      </c>
      <c r="DX3" s="44">
        <v>28.1</v>
      </c>
      <c r="DY3" s="44">
        <v>5.9</v>
      </c>
      <c r="DZ3" s="44">
        <v>87.5</v>
      </c>
      <c r="EA3" s="44">
        <v>12031.75</v>
      </c>
      <c r="EB3" s="44">
        <v>27.8</v>
      </c>
      <c r="EC3" s="44">
        <v>9.8</v>
      </c>
      <c r="ED3" s="44">
        <v>112.7</v>
      </c>
      <c r="EE3" s="44">
        <v>6794.65</v>
      </c>
      <c r="EF3" s="44">
        <v>28.8</v>
      </c>
      <c r="EG3" s="44">
        <v>1.8</v>
      </c>
      <c r="EH3" s="44">
        <v>61.3</v>
      </c>
      <c r="EI3" s="53">
        <v>76.89</v>
      </c>
      <c r="EJ3" s="53">
        <v>57.8</v>
      </c>
      <c r="EK3" s="53">
        <v>73.41</v>
      </c>
      <c r="EL3" s="53">
        <v>54.55</v>
      </c>
      <c r="EM3" s="53">
        <v>80.51</v>
      </c>
      <c r="EN3" s="53">
        <v>61.19</v>
      </c>
      <c r="EO3" s="53">
        <v>52.08</v>
      </c>
      <c r="EP3" s="53">
        <v>57.57</v>
      </c>
      <c r="EQ3" s="53">
        <v>65.04</v>
      </c>
      <c r="ER3" s="53">
        <v>48.8</v>
      </c>
      <c r="ES3" s="53">
        <v>55.67</v>
      </c>
      <c r="ET3" s="53">
        <v>64.79</v>
      </c>
      <c r="EU3" s="53">
        <v>55.49</v>
      </c>
      <c r="EV3" s="53">
        <v>59.55</v>
      </c>
      <c r="EW3" s="53">
        <v>65.29</v>
      </c>
      <c r="EX3" s="51">
        <v>9.46777944999316</v>
      </c>
      <c r="EY3" s="51">
        <v>10.369340958896787</v>
      </c>
      <c r="EZ3" s="51">
        <v>8.522090154743216</v>
      </c>
      <c r="FA3" s="54">
        <v>11.626335000675951</v>
      </c>
      <c r="FB3" s="54">
        <v>9.165902841429881</v>
      </c>
      <c r="FC3" s="54">
        <v>5.915909571096556</v>
      </c>
      <c r="FD3" s="54">
        <v>12.332439678284183</v>
      </c>
      <c r="FE3" s="54">
        <v>10.189948555599525</v>
      </c>
      <c r="FF3" s="54">
        <v>6.602021869197442</v>
      </c>
      <c r="FG3" s="54">
        <v>10.9080992637033</v>
      </c>
      <c r="FH3" s="54">
        <v>8.0797481636936</v>
      </c>
      <c r="FI3" s="54">
        <v>5.195929854946958</v>
      </c>
      <c r="FJ3" s="51">
        <v>9.358325352305377</v>
      </c>
      <c r="FK3" s="51">
        <v>10.79694264792346</v>
      </c>
      <c r="FL3" s="51">
        <v>7.849293563579277</v>
      </c>
      <c r="FM3" s="44">
        <v>12.843044477490874</v>
      </c>
      <c r="FN3" s="44">
        <v>9.878806395763316</v>
      </c>
      <c r="FO3" s="44">
        <v>4.436932178322417</v>
      </c>
      <c r="FP3" s="44">
        <v>14.745308310991957</v>
      </c>
      <c r="FQ3" s="44">
        <v>11.377127028096558</v>
      </c>
      <c r="FR3" s="44">
        <v>5.364142768722922</v>
      </c>
      <c r="FS3" s="44">
        <v>10.9080992637033</v>
      </c>
      <c r="FT3" s="44">
        <v>8.289611752360965</v>
      </c>
      <c r="FU3" s="44">
        <v>3.4639532366313053</v>
      </c>
      <c r="FV3" s="114">
        <v>8942</v>
      </c>
      <c r="FW3" s="114">
        <v>11346</v>
      </c>
      <c r="FX3" s="104">
        <f t="shared" si="0"/>
        <v>78.81191609377754</v>
      </c>
      <c r="FY3" s="116">
        <v>0.6207597080617046</v>
      </c>
      <c r="FZ3" s="91">
        <v>2</v>
      </c>
    </row>
    <row r="4" spans="1:182" ht="11.25">
      <c r="A4" s="90" t="s">
        <v>142</v>
      </c>
      <c r="B4" s="58">
        <v>6102</v>
      </c>
      <c r="C4" s="58">
        <v>2</v>
      </c>
      <c r="D4" s="27" t="s">
        <v>22</v>
      </c>
      <c r="E4" s="58" t="s">
        <v>54</v>
      </c>
      <c r="F4" s="106">
        <v>286.9</v>
      </c>
      <c r="G4" s="91">
        <v>12309</v>
      </c>
      <c r="H4" s="44">
        <f t="shared" si="1"/>
        <v>42.90345067967933</v>
      </c>
      <c r="I4" s="92">
        <f t="shared" si="2"/>
        <v>0.07271009712223607</v>
      </c>
      <c r="J4" s="53">
        <f t="shared" si="3"/>
        <v>1.407054821297522</v>
      </c>
      <c r="K4" s="91">
        <v>6267</v>
      </c>
      <c r="L4" s="44">
        <f t="shared" si="4"/>
        <v>50.913965391177186</v>
      </c>
      <c r="M4" s="91">
        <v>6042</v>
      </c>
      <c r="N4" s="44">
        <f t="shared" si="5"/>
        <v>49.086034608822814</v>
      </c>
      <c r="O4" s="44">
        <f t="shared" si="6"/>
        <v>103.72393247269116</v>
      </c>
      <c r="P4" s="91">
        <v>2922</v>
      </c>
      <c r="Q4" s="44">
        <f t="shared" si="7"/>
        <v>23.738727760175482</v>
      </c>
      <c r="R4" s="91">
        <v>8425</v>
      </c>
      <c r="S4" s="44">
        <f t="shared" si="8"/>
        <v>68.44585262815826</v>
      </c>
      <c r="T4" s="91">
        <v>962</v>
      </c>
      <c r="U4" s="44">
        <f t="shared" si="9"/>
        <v>7.81541961166626</v>
      </c>
      <c r="V4" s="44">
        <f t="shared" si="10"/>
        <v>46.10089020771513</v>
      </c>
      <c r="W4" s="44">
        <f t="shared" si="11"/>
        <v>32.92265571526352</v>
      </c>
      <c r="X4" s="91">
        <v>13794</v>
      </c>
      <c r="Y4" s="92">
        <f t="shared" si="12"/>
        <v>0.0743648100155393</v>
      </c>
      <c r="Z4" s="53">
        <f t="shared" si="13"/>
        <v>1.4304306120861743</v>
      </c>
      <c r="AA4" s="44">
        <v>49.1</v>
      </c>
      <c r="AB4" s="44">
        <v>0.3</v>
      </c>
      <c r="AC4" s="93">
        <v>117.38</v>
      </c>
      <c r="AD4" s="93">
        <v>60</v>
      </c>
      <c r="AE4" s="93">
        <v>3.43</v>
      </c>
      <c r="AF4" s="93">
        <v>33</v>
      </c>
      <c r="AG4" s="92">
        <v>0.706</v>
      </c>
      <c r="AH4" s="92">
        <v>0.802</v>
      </c>
      <c r="AI4" s="94">
        <v>0.6640718440954043</v>
      </c>
      <c r="AJ4" s="94">
        <v>0.5195827904831903</v>
      </c>
      <c r="AK4" s="94">
        <v>0.916099550056243</v>
      </c>
      <c r="AL4" s="94">
        <v>0.7261678292115832</v>
      </c>
      <c r="AM4" s="94">
        <v>0.7064805034616053</v>
      </c>
      <c r="AN4" s="52">
        <v>189</v>
      </c>
      <c r="AO4" s="52">
        <v>14</v>
      </c>
      <c r="AP4" s="92">
        <v>0.2864743</v>
      </c>
      <c r="AQ4" s="95">
        <v>385878.25776791375</v>
      </c>
      <c r="AR4" s="95">
        <v>395284.8855421687</v>
      </c>
      <c r="AS4" s="91">
        <v>112203.92</v>
      </c>
      <c r="AT4" s="53">
        <v>0.42468</v>
      </c>
      <c r="AU4" s="96">
        <v>0.5958875367184222</v>
      </c>
      <c r="AV4" s="96">
        <v>10.365086026017625</v>
      </c>
      <c r="AW4" s="96">
        <v>10.960973562736047</v>
      </c>
      <c r="AX4" s="63">
        <v>89.03902643726396</v>
      </c>
      <c r="AY4" s="97">
        <v>24</v>
      </c>
      <c r="AZ4" s="96">
        <v>58.384413309982484</v>
      </c>
      <c r="BA4" s="22">
        <f t="shared" si="14"/>
        <v>93.8132733408324</v>
      </c>
      <c r="BB4" s="22">
        <v>6.186726659167604</v>
      </c>
      <c r="BC4" s="29">
        <v>5.736782902137233</v>
      </c>
      <c r="BD4" s="98">
        <v>45.19</v>
      </c>
      <c r="BE4" s="98">
        <v>19.8</v>
      </c>
      <c r="BF4" s="98">
        <v>35.01</v>
      </c>
      <c r="BG4" s="44">
        <v>13.1</v>
      </c>
      <c r="BH4" s="99">
        <v>27.3</v>
      </c>
      <c r="BI4" s="23">
        <v>92.25043782837128</v>
      </c>
      <c r="BJ4" s="23">
        <v>91.1</v>
      </c>
      <c r="BK4" s="22">
        <v>8.67742291965963</v>
      </c>
      <c r="BL4" s="23">
        <v>8.09</v>
      </c>
      <c r="BM4" s="23">
        <v>66.49214659685863</v>
      </c>
      <c r="BN4" s="25">
        <v>18.864933417882053</v>
      </c>
      <c r="BO4" s="25">
        <v>1.3633481293595435</v>
      </c>
      <c r="BP4" s="25">
        <v>0.34876347495244137</v>
      </c>
      <c r="BQ4" s="25">
        <v>88.74445149017122</v>
      </c>
      <c r="BR4" s="25">
        <v>57.92644261255548</v>
      </c>
      <c r="BS4" s="25">
        <v>20.894102726696257</v>
      </c>
      <c r="BT4" s="93">
        <v>1.76</v>
      </c>
      <c r="BU4" s="100">
        <v>3.5294117647058822</v>
      </c>
      <c r="BV4" s="100">
        <v>22.352941176470587</v>
      </c>
      <c r="BW4" s="25">
        <v>2.2</v>
      </c>
      <c r="BX4" s="25">
        <v>0.1</v>
      </c>
      <c r="BY4" s="25">
        <v>17.1</v>
      </c>
      <c r="BZ4" s="25">
        <v>7.4</v>
      </c>
      <c r="CA4" s="37">
        <v>443.7140509449466</v>
      </c>
      <c r="CB4" s="37">
        <v>1881.6762530813478</v>
      </c>
      <c r="CC4" s="101" t="s">
        <v>73</v>
      </c>
      <c r="CD4" s="93">
        <v>10</v>
      </c>
      <c r="CE4" s="40">
        <v>9239</v>
      </c>
      <c r="CF4" s="102">
        <v>75.05889999187586</v>
      </c>
      <c r="CG4" s="40">
        <v>1352</v>
      </c>
      <c r="CH4" s="44">
        <v>10.983832967747176</v>
      </c>
      <c r="CI4" s="42">
        <v>14891</v>
      </c>
      <c r="CJ4" s="44">
        <v>120.97652124461776</v>
      </c>
      <c r="CK4" s="25">
        <v>85.69030633655058</v>
      </c>
      <c r="CL4" s="25">
        <v>7.830465799412505</v>
      </c>
      <c r="CM4" s="25">
        <v>5.70709190096517</v>
      </c>
      <c r="CN4" s="44">
        <v>16.15610574905581</v>
      </c>
      <c r="CO4" s="44">
        <v>16.155844155844157</v>
      </c>
      <c r="CP4" s="25">
        <v>73.94900068917988</v>
      </c>
      <c r="CQ4" s="25">
        <v>57.01754385964912</v>
      </c>
      <c r="CR4" s="89">
        <v>88.7363195822172</v>
      </c>
      <c r="CS4" s="89">
        <v>62.634989200863934</v>
      </c>
      <c r="CV4" s="44">
        <v>18.889308651303363</v>
      </c>
      <c r="CW4" s="44">
        <v>0</v>
      </c>
      <c r="CX4" s="44">
        <v>18.889308651303363</v>
      </c>
      <c r="CY4" s="50">
        <v>281.0225156593872</v>
      </c>
      <c r="CZ4" s="50">
        <v>408.1281212329946</v>
      </c>
      <c r="DA4" s="50">
        <v>322.9101640088531</v>
      </c>
      <c r="DB4" s="50">
        <v>292.7096952088888</v>
      </c>
      <c r="DC4" s="50">
        <v>454.59208661090327</v>
      </c>
      <c r="DD4" s="50">
        <v>372.97244530414997</v>
      </c>
      <c r="DE4" s="52">
        <v>80</v>
      </c>
      <c r="DF4" s="52">
        <v>137</v>
      </c>
      <c r="DG4" s="52">
        <v>108</v>
      </c>
      <c r="DH4" s="52">
        <v>76</v>
      </c>
      <c r="DI4" s="52">
        <v>121</v>
      </c>
      <c r="DJ4" s="52">
        <v>91</v>
      </c>
      <c r="DK4" s="52">
        <v>54</v>
      </c>
      <c r="DL4" s="52">
        <v>99</v>
      </c>
      <c r="DM4" s="52">
        <v>77</v>
      </c>
      <c r="DN4" s="52">
        <v>52</v>
      </c>
      <c r="DO4" s="52">
        <v>91</v>
      </c>
      <c r="DP4" s="52">
        <v>65</v>
      </c>
      <c r="DQ4" s="52">
        <v>50</v>
      </c>
      <c r="DR4" s="52">
        <v>21</v>
      </c>
      <c r="DS4" s="52">
        <v>35</v>
      </c>
      <c r="DT4" s="52">
        <v>49</v>
      </c>
      <c r="DU4" s="52">
        <v>21</v>
      </c>
      <c r="DV4" s="52">
        <v>40</v>
      </c>
      <c r="DW4" s="44">
        <v>468</v>
      </c>
      <c r="DX4" s="44">
        <v>1.4</v>
      </c>
      <c r="DY4" s="44">
        <v>5.7</v>
      </c>
      <c r="DZ4" s="44">
        <v>55.8</v>
      </c>
      <c r="EA4" s="44">
        <v>568.1</v>
      </c>
      <c r="EB4" s="44">
        <v>1.3</v>
      </c>
      <c r="EC4" s="44">
        <v>8.6</v>
      </c>
      <c r="ED4" s="44">
        <v>48.6</v>
      </c>
      <c r="EE4" s="44">
        <v>363.9</v>
      </c>
      <c r="EF4" s="44">
        <v>1.5</v>
      </c>
      <c r="EG4" s="44">
        <v>2.6</v>
      </c>
      <c r="EH4" s="44">
        <v>63.2</v>
      </c>
      <c r="EI4" s="53">
        <v>78.05</v>
      </c>
      <c r="EJ4" s="53">
        <v>59.28</v>
      </c>
      <c r="EK4" s="53">
        <v>77.89</v>
      </c>
      <c r="EL4" s="53">
        <v>58.92</v>
      </c>
      <c r="EM4" s="53">
        <v>78.22</v>
      </c>
      <c r="EN4" s="53">
        <v>59.66</v>
      </c>
      <c r="EO4" s="53">
        <v>56.75</v>
      </c>
      <c r="EP4" s="53">
        <v>60.83</v>
      </c>
      <c r="EQ4" s="53">
        <v>66.88</v>
      </c>
      <c r="ER4" s="53">
        <v>54.34</v>
      </c>
      <c r="ES4" s="53">
        <v>61.41</v>
      </c>
      <c r="ET4" s="53">
        <v>69.98</v>
      </c>
      <c r="EU4" s="53">
        <v>59.26</v>
      </c>
      <c r="EV4" s="53">
        <v>60.22</v>
      </c>
      <c r="EW4" s="53">
        <v>63.66</v>
      </c>
      <c r="EX4" s="51">
        <v>10.089686098654708</v>
      </c>
      <c r="EY4" s="51">
        <v>10.822510822510822</v>
      </c>
      <c r="EZ4" s="51">
        <v>9.30232558139535</v>
      </c>
      <c r="FA4" s="54">
        <v>11.527377521613833</v>
      </c>
      <c r="FB4" s="54">
        <v>9.66702470461869</v>
      </c>
      <c r="FC4" s="54">
        <v>6.493506493506494</v>
      </c>
      <c r="FD4" s="54">
        <v>11.428571428571429</v>
      </c>
      <c r="FE4" s="54">
        <v>10.02004008016032</v>
      </c>
      <c r="FF4" s="54">
        <v>0</v>
      </c>
      <c r="FG4" s="54">
        <v>11.627906976744185</v>
      </c>
      <c r="FH4" s="54">
        <v>6.944444444444444</v>
      </c>
      <c r="FI4" s="54">
        <v>0</v>
      </c>
      <c r="FJ4" s="51">
        <v>9.52914798206278</v>
      </c>
      <c r="FK4" s="51">
        <v>6.493506493506494</v>
      </c>
      <c r="FL4" s="51">
        <v>12.790697674418604</v>
      </c>
      <c r="FM4" s="44">
        <v>10.086455331412104</v>
      </c>
      <c r="FN4" s="44">
        <v>9.66702470461869</v>
      </c>
      <c r="FO4" s="44">
        <v>6.493506493506494</v>
      </c>
      <c r="FP4" s="44">
        <v>5.714285714285714</v>
      </c>
      <c r="FQ4" s="44">
        <v>6.012024048096192</v>
      </c>
      <c r="FR4" s="44">
        <v>13.513513513513514</v>
      </c>
      <c r="FS4" s="44">
        <v>14.534883720930232</v>
      </c>
      <c r="FT4" s="44">
        <v>13.888888888888888</v>
      </c>
      <c r="FU4" s="44">
        <v>0</v>
      </c>
      <c r="FV4" s="114">
        <v>452</v>
      </c>
      <c r="FW4" s="114">
        <v>569</v>
      </c>
      <c r="FX4" s="104">
        <f t="shared" si="0"/>
        <v>79.43760984182776</v>
      </c>
      <c r="FY4" s="116">
        <v>0.6887418603917161</v>
      </c>
      <c r="FZ4" s="91">
        <v>2</v>
      </c>
    </row>
    <row r="5" spans="1:182" ht="11.25">
      <c r="A5" s="90" t="s">
        <v>143</v>
      </c>
      <c r="B5" s="58">
        <v>6103</v>
      </c>
      <c r="C5" s="58">
        <v>3</v>
      </c>
      <c r="D5" s="27" t="s">
        <v>23</v>
      </c>
      <c r="E5" s="58" t="s">
        <v>54</v>
      </c>
      <c r="F5" s="106">
        <v>98.2</v>
      </c>
      <c r="G5" s="91">
        <v>7051</v>
      </c>
      <c r="H5" s="44">
        <f t="shared" si="1"/>
        <v>71.80244399185335</v>
      </c>
      <c r="I5" s="92">
        <f t="shared" si="2"/>
        <v>0.04165073481264819</v>
      </c>
      <c r="J5" s="53">
        <f t="shared" si="3"/>
        <v>0.8060072747557744</v>
      </c>
      <c r="K5" s="91">
        <v>3575</v>
      </c>
      <c r="L5" s="44">
        <f t="shared" si="4"/>
        <v>50.702028081123245</v>
      </c>
      <c r="M5" s="91">
        <v>3476</v>
      </c>
      <c r="N5" s="44">
        <f t="shared" si="5"/>
        <v>49.297971918876755</v>
      </c>
      <c r="O5" s="44">
        <f t="shared" si="6"/>
        <v>102.84810126582279</v>
      </c>
      <c r="P5" s="91">
        <v>1596</v>
      </c>
      <c r="Q5" s="44">
        <f t="shared" si="7"/>
        <v>22.635087221670684</v>
      </c>
      <c r="R5" s="91">
        <v>4654</v>
      </c>
      <c r="S5" s="44">
        <f t="shared" si="8"/>
        <v>66.00482201106226</v>
      </c>
      <c r="T5" s="91">
        <v>801</v>
      </c>
      <c r="U5" s="44">
        <f t="shared" si="9"/>
        <v>11.360090767267055</v>
      </c>
      <c r="V5" s="44">
        <f t="shared" si="10"/>
        <v>51.504082509669104</v>
      </c>
      <c r="W5" s="44">
        <f t="shared" si="11"/>
        <v>50.18796992481202</v>
      </c>
      <c r="X5" s="91">
        <v>7732</v>
      </c>
      <c r="Y5" s="92">
        <f t="shared" si="12"/>
        <v>0.04168397209222487</v>
      </c>
      <c r="Z5" s="53">
        <f t="shared" si="13"/>
        <v>0.801804370933036</v>
      </c>
      <c r="AA5" s="44">
        <v>29.2</v>
      </c>
      <c r="AB5" s="44">
        <v>1.6</v>
      </c>
      <c r="AC5" s="93">
        <v>123.69</v>
      </c>
      <c r="AD5" s="93">
        <v>74.97</v>
      </c>
      <c r="AE5" s="93" t="s">
        <v>74</v>
      </c>
      <c r="AF5" s="93" t="s">
        <v>74</v>
      </c>
      <c r="AG5" s="92">
        <v>0.678</v>
      </c>
      <c r="AH5" s="92">
        <v>0.771</v>
      </c>
      <c r="AI5" s="94">
        <v>0.6964395288443701</v>
      </c>
      <c r="AJ5" s="94">
        <v>0.5354452975615807</v>
      </c>
      <c r="AK5" s="94">
        <v>0.8790331445702865</v>
      </c>
      <c r="AL5" s="94">
        <v>0.7224629830263632</v>
      </c>
      <c r="AM5" s="94">
        <v>0.7083452385006501</v>
      </c>
      <c r="AN5" s="52">
        <v>186</v>
      </c>
      <c r="AO5" s="52">
        <v>13</v>
      </c>
      <c r="AP5" s="92">
        <v>0.3113581</v>
      </c>
      <c r="AQ5" s="95">
        <v>481852.20151679305</v>
      </c>
      <c r="AR5" s="95">
        <v>495860.13001083425</v>
      </c>
      <c r="AS5" s="91">
        <v>158240.03</v>
      </c>
      <c r="AT5" s="53">
        <v>0.43584</v>
      </c>
      <c r="AU5" s="96">
        <v>1.188233589334879</v>
      </c>
      <c r="AV5" s="96">
        <v>9.11462106941023</v>
      </c>
      <c r="AW5" s="96">
        <v>10.302854658745108</v>
      </c>
      <c r="AX5" s="63">
        <v>89.6971453412549</v>
      </c>
      <c r="AY5" s="97">
        <v>19.9</v>
      </c>
      <c r="AZ5" s="96">
        <v>55.418128115192914</v>
      </c>
      <c r="BA5" s="22">
        <f t="shared" si="14"/>
        <v>93.37108594270487</v>
      </c>
      <c r="BB5" s="22">
        <v>6.628914057295137</v>
      </c>
      <c r="BC5" s="29">
        <v>5.69620253164557</v>
      </c>
      <c r="BD5" s="98">
        <v>40.75</v>
      </c>
      <c r="BE5" s="98">
        <v>17.84</v>
      </c>
      <c r="BF5" s="98">
        <v>41.42</v>
      </c>
      <c r="BG5" s="44">
        <v>28.1</v>
      </c>
      <c r="BH5" s="99">
        <v>40.6</v>
      </c>
      <c r="BI5" s="23">
        <v>94.60956248846225</v>
      </c>
      <c r="BJ5" s="23">
        <v>93.3</v>
      </c>
      <c r="BK5" s="22">
        <v>8.889606793428097</v>
      </c>
      <c r="BL5" s="23">
        <v>8.35</v>
      </c>
      <c r="BM5" s="23">
        <v>71.07679465776295</v>
      </c>
      <c r="BN5" s="25">
        <v>21.180931744312026</v>
      </c>
      <c r="BO5" s="25">
        <v>0.9750812567713976</v>
      </c>
      <c r="BP5" s="25">
        <v>0</v>
      </c>
      <c r="BQ5" s="25">
        <v>88.62405200433369</v>
      </c>
      <c r="BR5" s="25">
        <v>59.479956663055255</v>
      </c>
      <c r="BS5" s="25">
        <v>24.26868905742145</v>
      </c>
      <c r="BT5" s="93">
        <v>1.19</v>
      </c>
      <c r="BU5" s="100">
        <v>0</v>
      </c>
      <c r="BV5" s="100">
        <v>21.73913043478261</v>
      </c>
      <c r="BW5" s="25">
        <v>3.1</v>
      </c>
      <c r="BX5" s="25">
        <v>0.6</v>
      </c>
      <c r="BY5" s="25">
        <v>19.6</v>
      </c>
      <c r="BZ5" s="25">
        <v>8.7</v>
      </c>
      <c r="CA5" s="37">
        <v>973.3753220727168</v>
      </c>
      <c r="CB5" s="37">
        <v>2648.1534497566563</v>
      </c>
      <c r="CC5" s="101" t="s">
        <v>74</v>
      </c>
      <c r="CD5" s="93" t="s">
        <v>74</v>
      </c>
      <c r="CE5" s="40">
        <v>4272</v>
      </c>
      <c r="CF5" s="102">
        <v>60.58715075875762</v>
      </c>
      <c r="CG5" s="40">
        <v>895</v>
      </c>
      <c r="CH5" s="44">
        <v>12.693235002127357</v>
      </c>
      <c r="CI5" s="104"/>
      <c r="CK5" s="25">
        <v>75.79525737420475</v>
      </c>
      <c r="CL5" s="25">
        <v>11.162521688837478</v>
      </c>
      <c r="CM5" s="25">
        <v>12.420474262579527</v>
      </c>
      <c r="CN5" s="44">
        <v>16.469057258530942</v>
      </c>
      <c r="CO5" s="44">
        <v>18.086040386303775</v>
      </c>
      <c r="CP5" s="25">
        <v>58.50214855739718</v>
      </c>
      <c r="CQ5" s="25">
        <v>47.58175955780746</v>
      </c>
      <c r="CR5" s="89">
        <v>114.1264289067847</v>
      </c>
      <c r="CS5" s="89">
        <v>58.13060179257362</v>
      </c>
      <c r="CV5" s="44">
        <v>15.987210231814549</v>
      </c>
      <c r="CW5" s="44">
        <v>31.974420463629098</v>
      </c>
      <c r="CX5" s="44">
        <v>47.961630695443645</v>
      </c>
      <c r="CY5" s="50">
        <v>778.0458383594693</v>
      </c>
      <c r="CZ5" s="50">
        <v>612.7605811749842</v>
      </c>
      <c r="DA5" s="50">
        <v>697.315643319963</v>
      </c>
      <c r="DB5" s="50">
        <v>597.9442613897457</v>
      </c>
      <c r="DC5" s="50">
        <v>497.07749675568624</v>
      </c>
      <c r="DD5" s="50">
        <v>547.9336095046001</v>
      </c>
      <c r="DE5" s="52">
        <v>175</v>
      </c>
      <c r="DF5" s="52">
        <v>169</v>
      </c>
      <c r="DG5" s="52">
        <v>172</v>
      </c>
      <c r="DH5" s="52">
        <v>238</v>
      </c>
      <c r="DI5" s="52">
        <v>212</v>
      </c>
      <c r="DJ5" s="52">
        <v>225</v>
      </c>
      <c r="DK5" s="52">
        <v>111</v>
      </c>
      <c r="DL5" s="52">
        <v>97</v>
      </c>
      <c r="DM5" s="52">
        <v>104</v>
      </c>
      <c r="DN5" s="52">
        <v>142</v>
      </c>
      <c r="DO5" s="52">
        <v>114</v>
      </c>
      <c r="DP5" s="52">
        <v>128</v>
      </c>
      <c r="DQ5" s="52">
        <v>74</v>
      </c>
      <c r="DR5" s="52">
        <v>8</v>
      </c>
      <c r="DS5" s="52">
        <v>42</v>
      </c>
      <c r="DT5" s="52">
        <v>81</v>
      </c>
      <c r="DU5" s="52">
        <v>9</v>
      </c>
      <c r="DV5" s="52">
        <v>46</v>
      </c>
      <c r="DW5" s="44">
        <v>258.7</v>
      </c>
      <c r="DX5" s="44">
        <v>0.8</v>
      </c>
      <c r="DY5" s="44">
        <v>3.6</v>
      </c>
      <c r="DZ5" s="44">
        <v>81.2</v>
      </c>
      <c r="EA5" s="44">
        <v>318.25</v>
      </c>
      <c r="EB5" s="44">
        <v>0.7</v>
      </c>
      <c r="EC5" s="44">
        <v>6.1</v>
      </c>
      <c r="ED5" s="44">
        <v>97.8</v>
      </c>
      <c r="EE5" s="44">
        <v>196.75</v>
      </c>
      <c r="EF5" s="44">
        <v>0.8</v>
      </c>
      <c r="EG5" s="44">
        <v>1</v>
      </c>
      <c r="EH5" s="44">
        <v>63.9</v>
      </c>
      <c r="EI5" s="53">
        <v>77.61</v>
      </c>
      <c r="EJ5" s="53">
        <v>58.83</v>
      </c>
      <c r="EK5" s="53">
        <v>74.99</v>
      </c>
      <c r="EL5" s="53">
        <v>56.26</v>
      </c>
      <c r="EM5" s="53">
        <v>80.33</v>
      </c>
      <c r="EN5" s="53">
        <v>61.51</v>
      </c>
      <c r="EO5" s="53">
        <v>55.86</v>
      </c>
      <c r="EP5" s="53">
        <v>63.05</v>
      </c>
      <c r="EQ5" s="53">
        <v>66.24</v>
      </c>
      <c r="ER5" s="53">
        <v>52.82</v>
      </c>
      <c r="ES5" s="53">
        <v>61.38</v>
      </c>
      <c r="ET5" s="53">
        <v>66.82</v>
      </c>
      <c r="EU5" s="53">
        <v>59.03</v>
      </c>
      <c r="EV5" s="53">
        <v>64.79</v>
      </c>
      <c r="EW5" s="53">
        <v>65.63</v>
      </c>
      <c r="EX5" s="51">
        <v>10.033444816053512</v>
      </c>
      <c r="EY5" s="51">
        <v>11.235955056179774</v>
      </c>
      <c r="EZ5" s="51">
        <v>8.849557522123893</v>
      </c>
      <c r="FA5" s="54">
        <v>12.903225806451612</v>
      </c>
      <c r="FB5" s="54">
        <v>8.316008316008316</v>
      </c>
      <c r="FC5" s="54">
        <v>9.523809523809526</v>
      </c>
      <c r="FD5" s="54">
        <v>13.422818791946309</v>
      </c>
      <c r="FE5" s="54">
        <v>8.264462809917356</v>
      </c>
      <c r="FF5" s="54">
        <v>0</v>
      </c>
      <c r="FG5" s="54">
        <v>12.422360248447204</v>
      </c>
      <c r="FH5" s="54">
        <v>8.368200836820083</v>
      </c>
      <c r="FI5" s="54">
        <v>0</v>
      </c>
      <c r="FJ5" s="51">
        <v>8.918617614269788</v>
      </c>
      <c r="FK5" s="51">
        <v>11.235955056179774</v>
      </c>
      <c r="FL5" s="51">
        <v>6.6371681415929205</v>
      </c>
      <c r="FM5" s="44">
        <v>6.451612903225806</v>
      </c>
      <c r="FN5" s="44">
        <v>12.474012474012476</v>
      </c>
      <c r="FO5" s="44">
        <v>0</v>
      </c>
      <c r="FP5" s="44">
        <v>13.422818791946309</v>
      </c>
      <c r="FQ5" s="44">
        <v>12.396694214876034</v>
      </c>
      <c r="FR5" s="44">
        <v>0</v>
      </c>
      <c r="FS5" s="44">
        <v>0</v>
      </c>
      <c r="FT5" s="44">
        <v>12.552301255230125</v>
      </c>
      <c r="FU5" s="44">
        <v>0</v>
      </c>
      <c r="FV5" s="114">
        <v>399</v>
      </c>
      <c r="FW5" s="114">
        <v>452</v>
      </c>
      <c r="FX5" s="104">
        <f t="shared" si="0"/>
        <v>88.27433628318585</v>
      </c>
      <c r="FY5" s="116">
        <v>0.7273061168222459</v>
      </c>
      <c r="FZ5" s="91">
        <v>1</v>
      </c>
    </row>
    <row r="6" spans="1:182" ht="11.25">
      <c r="A6" s="90" t="s">
        <v>144</v>
      </c>
      <c r="B6" s="58">
        <v>6104</v>
      </c>
      <c r="C6" s="58">
        <v>4</v>
      </c>
      <c r="D6" s="27" t="s">
        <v>24</v>
      </c>
      <c r="E6" s="58" t="s">
        <v>54</v>
      </c>
      <c r="F6" s="106">
        <v>224.7</v>
      </c>
      <c r="G6" s="91">
        <v>17373</v>
      </c>
      <c r="H6" s="44">
        <f t="shared" si="1"/>
        <v>77.31642189586115</v>
      </c>
      <c r="I6" s="92">
        <f t="shared" si="2"/>
        <v>0.10262348828536903</v>
      </c>
      <c r="J6" s="53">
        <f t="shared" si="3"/>
        <v>1.9859260224552644</v>
      </c>
      <c r="K6" s="91">
        <v>8749</v>
      </c>
      <c r="L6" s="44">
        <f t="shared" si="4"/>
        <v>50.35975364070684</v>
      </c>
      <c r="M6" s="91">
        <v>8624</v>
      </c>
      <c r="N6" s="44">
        <f t="shared" si="5"/>
        <v>49.64024635929316</v>
      </c>
      <c r="O6" s="44">
        <f t="shared" si="6"/>
        <v>101.44944341372913</v>
      </c>
      <c r="P6" s="91">
        <v>3946</v>
      </c>
      <c r="Q6" s="44">
        <f t="shared" si="7"/>
        <v>22.7134058596673</v>
      </c>
      <c r="R6" s="91">
        <v>11665</v>
      </c>
      <c r="S6" s="44">
        <f t="shared" si="8"/>
        <v>67.14441950152535</v>
      </c>
      <c r="T6" s="91">
        <v>1762</v>
      </c>
      <c r="U6" s="44">
        <f t="shared" si="9"/>
        <v>10.142174638807345</v>
      </c>
      <c r="V6" s="44">
        <f t="shared" si="10"/>
        <v>48.932704672096015</v>
      </c>
      <c r="W6" s="44">
        <f t="shared" si="11"/>
        <v>44.65281297516472</v>
      </c>
      <c r="X6" s="91">
        <v>18184</v>
      </c>
      <c r="Y6" s="92">
        <f t="shared" si="12"/>
        <v>0.09803173157333382</v>
      </c>
      <c r="Z6" s="53">
        <f t="shared" si="13"/>
        <v>1.8856713245015944</v>
      </c>
      <c r="AA6" s="44">
        <v>32.7</v>
      </c>
      <c r="AB6" s="44">
        <v>0.6</v>
      </c>
      <c r="AC6" s="93">
        <v>105.41</v>
      </c>
      <c r="AD6" s="93">
        <v>78.62</v>
      </c>
      <c r="AE6" s="93">
        <v>5.82</v>
      </c>
      <c r="AF6" s="93">
        <v>43</v>
      </c>
      <c r="AG6" s="92">
        <v>0.644</v>
      </c>
      <c r="AH6" s="92">
        <v>0.763</v>
      </c>
      <c r="AI6" s="94">
        <v>0.7048757553335799</v>
      </c>
      <c r="AJ6" s="94">
        <v>0.5373056925954098</v>
      </c>
      <c r="AK6" s="94">
        <v>0.8957936766623208</v>
      </c>
      <c r="AL6" s="94">
        <v>0.7747747747747747</v>
      </c>
      <c r="AM6" s="94">
        <v>0.7281874748415214</v>
      </c>
      <c r="AN6" s="52">
        <v>133</v>
      </c>
      <c r="AO6" s="52">
        <v>7</v>
      </c>
      <c r="AP6" s="92">
        <v>0.3554118</v>
      </c>
      <c r="AQ6" s="95">
        <v>512176.66681435535</v>
      </c>
      <c r="AR6" s="95">
        <v>516519.99512627383</v>
      </c>
      <c r="AS6" s="91">
        <v>146166.91</v>
      </c>
      <c r="AT6" s="53">
        <v>0.4237</v>
      </c>
      <c r="AU6" s="96">
        <v>0.47186504659667333</v>
      </c>
      <c r="AV6" s="96">
        <v>9.118792025480712</v>
      </c>
      <c r="AW6" s="96">
        <v>9.590657072077384</v>
      </c>
      <c r="AX6" s="63">
        <v>90.40934292792261</v>
      </c>
      <c r="AY6" s="97">
        <v>21.3</v>
      </c>
      <c r="AZ6" s="96">
        <v>59.118236472945895</v>
      </c>
      <c r="BA6" s="22">
        <f t="shared" si="14"/>
        <v>93.27249022164277</v>
      </c>
      <c r="BB6" s="22">
        <v>6.727509778357237</v>
      </c>
      <c r="BC6" s="29">
        <v>6.727509778357236</v>
      </c>
      <c r="BD6" s="98">
        <v>46.43</v>
      </c>
      <c r="BE6" s="98">
        <v>16.12</v>
      </c>
      <c r="BF6" s="98">
        <v>37.45</v>
      </c>
      <c r="BG6" s="44">
        <v>20.2</v>
      </c>
      <c r="BH6" s="99">
        <v>39.4</v>
      </c>
      <c r="BI6" s="23">
        <v>93.81840604285495</v>
      </c>
      <c r="BJ6" s="23">
        <v>92.5</v>
      </c>
      <c r="BK6" s="22">
        <v>9.096500693695083</v>
      </c>
      <c r="BL6" s="23">
        <v>8.5</v>
      </c>
      <c r="BM6" s="23">
        <v>72.36403995560488</v>
      </c>
      <c r="BN6" s="25">
        <v>20.137350465219317</v>
      </c>
      <c r="BO6" s="25">
        <v>1.0412051395657953</v>
      </c>
      <c r="BP6" s="25">
        <v>1.639344262295082</v>
      </c>
      <c r="BQ6" s="25">
        <v>93.26539654408506</v>
      </c>
      <c r="BR6" s="25">
        <v>61.01019051838724</v>
      </c>
      <c r="BS6" s="25">
        <v>27.337173238812582</v>
      </c>
      <c r="BT6" s="93"/>
      <c r="BU6" s="100">
        <v>2.459016393442623</v>
      </c>
      <c r="BV6" s="100">
        <v>27.868852459016395</v>
      </c>
      <c r="BW6" s="25">
        <v>1.3</v>
      </c>
      <c r="BX6" s="25">
        <v>0.1</v>
      </c>
      <c r="BY6" s="25">
        <v>11.6</v>
      </c>
      <c r="BZ6" s="25">
        <v>4</v>
      </c>
      <c r="CA6" s="37">
        <v>555.2021282748251</v>
      </c>
      <c r="CB6" s="37">
        <v>1214.5046556011798</v>
      </c>
      <c r="CC6" s="101" t="s">
        <v>73</v>
      </c>
      <c r="CD6" s="93">
        <v>40</v>
      </c>
      <c r="CE6" s="40">
        <v>13021</v>
      </c>
      <c r="CF6" s="102">
        <v>74.94963449030104</v>
      </c>
      <c r="CG6" s="40">
        <v>2029</v>
      </c>
      <c r="CH6" s="44">
        <v>11.679042191906982</v>
      </c>
      <c r="CI6" s="42">
        <v>15890</v>
      </c>
      <c r="CJ6" s="44">
        <v>91.46376561330801</v>
      </c>
      <c r="CK6" s="25">
        <v>85.61991270496638</v>
      </c>
      <c r="CL6" s="25">
        <v>9.272148165624632</v>
      </c>
      <c r="CM6" s="25">
        <v>3.9813613306594315</v>
      </c>
      <c r="CN6" s="44">
        <v>19.38185678895836</v>
      </c>
      <c r="CO6" s="44">
        <v>12.203286670724285</v>
      </c>
      <c r="CP6" s="25">
        <v>71.02337190832766</v>
      </c>
      <c r="CQ6" s="25">
        <v>56.35949544498949</v>
      </c>
      <c r="CR6" s="89">
        <v>83.38539722516055</v>
      </c>
      <c r="CS6" s="89">
        <v>60.6997084548105</v>
      </c>
      <c r="CT6" s="44">
        <v>59.49367088607595</v>
      </c>
      <c r="CU6" s="44">
        <v>2.5316455696202533</v>
      </c>
      <c r="CV6" s="44">
        <v>18.585057613678604</v>
      </c>
      <c r="CW6" s="44">
        <v>6.195019204559534</v>
      </c>
      <c r="CX6" s="44">
        <v>24.780076818238136</v>
      </c>
      <c r="CY6" s="50">
        <v>750.8121766333775</v>
      </c>
      <c r="CZ6" s="50">
        <v>531.081742535487</v>
      </c>
      <c r="DA6" s="50">
        <v>641.8734453679549</v>
      </c>
      <c r="DB6" s="50">
        <v>661.2120482452248</v>
      </c>
      <c r="DC6" s="50">
        <v>491.3266686467277</v>
      </c>
      <c r="DD6" s="50">
        <v>576.9813444023913</v>
      </c>
      <c r="DE6" s="52">
        <v>136</v>
      </c>
      <c r="DF6" s="52">
        <v>131</v>
      </c>
      <c r="DG6" s="52">
        <v>133</v>
      </c>
      <c r="DH6" s="52">
        <v>161</v>
      </c>
      <c r="DI6" s="52">
        <v>143</v>
      </c>
      <c r="DJ6" s="52">
        <v>152</v>
      </c>
      <c r="DK6" s="52">
        <v>111</v>
      </c>
      <c r="DL6" s="52">
        <v>114</v>
      </c>
      <c r="DM6" s="52">
        <v>112</v>
      </c>
      <c r="DN6" s="52">
        <v>131</v>
      </c>
      <c r="DO6" s="52">
        <v>121</v>
      </c>
      <c r="DP6" s="52">
        <v>126</v>
      </c>
      <c r="DQ6" s="52">
        <v>146</v>
      </c>
      <c r="DR6" s="52">
        <v>13</v>
      </c>
      <c r="DS6" s="52">
        <v>80</v>
      </c>
      <c r="DT6" s="52">
        <v>149</v>
      </c>
      <c r="DU6" s="52">
        <v>13</v>
      </c>
      <c r="DV6" s="52">
        <v>82</v>
      </c>
      <c r="DW6" s="44">
        <v>770.2</v>
      </c>
      <c r="DX6" s="44">
        <v>2.3</v>
      </c>
      <c r="DY6" s="44">
        <v>4.9</v>
      </c>
      <c r="DZ6" s="44">
        <v>94.7</v>
      </c>
      <c r="EA6" s="44">
        <v>1011.8</v>
      </c>
      <c r="EB6" s="44">
        <v>2.3</v>
      </c>
      <c r="EC6" s="44">
        <v>8.2</v>
      </c>
      <c r="ED6" s="44">
        <v>123.5</v>
      </c>
      <c r="EE6" s="44">
        <v>518.85</v>
      </c>
      <c r="EF6" s="44">
        <v>2.2</v>
      </c>
      <c r="EG6" s="44">
        <v>1.4</v>
      </c>
      <c r="EH6" s="44">
        <v>64.8</v>
      </c>
      <c r="EI6" s="53">
        <v>75.6</v>
      </c>
      <c r="EJ6" s="53">
        <v>57.03</v>
      </c>
      <c r="EK6" s="53">
        <v>72.43</v>
      </c>
      <c r="EL6" s="53">
        <v>54.1</v>
      </c>
      <c r="EM6" s="53">
        <v>78.9</v>
      </c>
      <c r="EN6" s="53">
        <v>60.07</v>
      </c>
      <c r="EO6" s="53">
        <v>55.35</v>
      </c>
      <c r="EP6" s="53">
        <v>59.04</v>
      </c>
      <c r="EQ6" s="53">
        <v>60.51</v>
      </c>
      <c r="ER6" s="53">
        <v>52.32</v>
      </c>
      <c r="ES6" s="53">
        <v>56.44</v>
      </c>
      <c r="ET6" s="53">
        <v>57.07</v>
      </c>
      <c r="EU6" s="53">
        <v>58.51</v>
      </c>
      <c r="EV6" s="53">
        <v>61.75</v>
      </c>
      <c r="EW6" s="53">
        <v>64.09</v>
      </c>
      <c r="EX6" s="51">
        <v>9.155222638368706</v>
      </c>
      <c r="EY6" s="51">
        <v>10.08403361344538</v>
      </c>
      <c r="EZ6" s="51">
        <v>8.244023083264633</v>
      </c>
      <c r="FA6" s="54">
        <v>11.350737797956867</v>
      </c>
      <c r="FB6" s="54">
        <v>9.280742459396752</v>
      </c>
      <c r="FC6" s="54">
        <v>4.385964912280701</v>
      </c>
      <c r="FD6" s="54">
        <v>11.286681715575622</v>
      </c>
      <c r="FE6" s="54">
        <v>9.584664536741213</v>
      </c>
      <c r="FF6" s="54">
        <v>8.333333333333334</v>
      </c>
      <c r="FG6" s="54">
        <v>11.415525114155251</v>
      </c>
      <c r="FH6" s="54">
        <v>7.496251874062969</v>
      </c>
      <c r="FI6" s="54">
        <v>9.25925925925926</v>
      </c>
      <c r="FJ6" s="51">
        <v>10.81980857261756</v>
      </c>
      <c r="FK6" s="51">
        <v>13.445378151260504</v>
      </c>
      <c r="FL6" s="51">
        <v>8.244023083264633</v>
      </c>
      <c r="FM6" s="44">
        <v>13.62088535754824</v>
      </c>
      <c r="FN6" s="44">
        <v>9.280742459396752</v>
      </c>
      <c r="FO6" s="44">
        <v>8.771929824561402</v>
      </c>
      <c r="FP6" s="44">
        <v>20.316027088036115</v>
      </c>
      <c r="FQ6" s="44">
        <v>11.182108626198083</v>
      </c>
      <c r="FR6" s="44">
        <v>0</v>
      </c>
      <c r="FS6" s="44">
        <v>6.8493150684931505</v>
      </c>
      <c r="FT6" s="44">
        <v>7.496251874062969</v>
      </c>
      <c r="FU6" s="44">
        <v>18.51851851851852</v>
      </c>
      <c r="FV6" s="114">
        <v>873</v>
      </c>
      <c r="FW6" s="114">
        <v>1058</v>
      </c>
      <c r="FX6" s="104">
        <f t="shared" si="0"/>
        <v>82.51417769376181</v>
      </c>
      <c r="FY6" s="116">
        <v>0.7270355630920776</v>
      </c>
      <c r="FZ6" s="91">
        <v>3</v>
      </c>
    </row>
    <row r="7" spans="1:182" ht="11.25">
      <c r="A7" s="90" t="s">
        <v>145</v>
      </c>
      <c r="B7" s="58">
        <v>6105</v>
      </c>
      <c r="C7" s="58">
        <v>5</v>
      </c>
      <c r="D7" s="27" t="s">
        <v>25</v>
      </c>
      <c r="E7" s="58" t="s">
        <v>54</v>
      </c>
      <c r="F7" s="106">
        <v>78.2</v>
      </c>
      <c r="G7" s="91">
        <v>19678</v>
      </c>
      <c r="H7" s="44">
        <f t="shared" si="1"/>
        <v>251.63682864450126</v>
      </c>
      <c r="I7" s="92">
        <f t="shared" si="2"/>
        <v>0.11623927948422792</v>
      </c>
      <c r="J7" s="53">
        <f t="shared" si="3"/>
        <v>2.249413012713676</v>
      </c>
      <c r="K7" s="91">
        <v>9994</v>
      </c>
      <c r="L7" s="44">
        <f t="shared" si="4"/>
        <v>50.78768167496697</v>
      </c>
      <c r="M7" s="91">
        <v>9684</v>
      </c>
      <c r="N7" s="44">
        <f t="shared" si="5"/>
        <v>49.21231832503303</v>
      </c>
      <c r="O7" s="44">
        <f t="shared" si="6"/>
        <v>103.20115654688145</v>
      </c>
      <c r="P7" s="91">
        <v>4686</v>
      </c>
      <c r="Q7" s="44">
        <f t="shared" si="7"/>
        <v>23.813395670291698</v>
      </c>
      <c r="R7" s="91">
        <v>13347</v>
      </c>
      <c r="S7" s="44">
        <f t="shared" si="8"/>
        <v>67.82701494054274</v>
      </c>
      <c r="T7" s="91">
        <v>1645</v>
      </c>
      <c r="U7" s="44">
        <f t="shared" si="9"/>
        <v>8.359589389165565</v>
      </c>
      <c r="V7" s="44">
        <f t="shared" si="10"/>
        <v>47.43388027272046</v>
      </c>
      <c r="W7" s="44">
        <f t="shared" si="11"/>
        <v>35.104566794707644</v>
      </c>
      <c r="X7" s="91">
        <v>22587</v>
      </c>
      <c r="Y7" s="92">
        <f t="shared" si="12"/>
        <v>0.1217687374090899</v>
      </c>
      <c r="Z7" s="53">
        <f t="shared" si="13"/>
        <v>2.342260130142846</v>
      </c>
      <c r="AA7" s="44">
        <v>5</v>
      </c>
      <c r="AB7" s="44">
        <v>3.9</v>
      </c>
      <c r="AC7" s="93">
        <v>100.62</v>
      </c>
      <c r="AD7" s="93">
        <v>76.01</v>
      </c>
      <c r="AE7" s="93">
        <v>7.57</v>
      </c>
      <c r="AF7" s="93">
        <v>39</v>
      </c>
      <c r="AG7" s="92">
        <v>0.685</v>
      </c>
      <c r="AH7" s="92">
        <v>0.765</v>
      </c>
      <c r="AI7" s="94">
        <v>0.6982607991099501</v>
      </c>
      <c r="AJ7" s="94">
        <v>0.5250781946243032</v>
      </c>
      <c r="AK7" s="94">
        <v>0.8890079365079365</v>
      </c>
      <c r="AL7" s="94">
        <v>0.8090430739109153</v>
      </c>
      <c r="AM7" s="94">
        <v>0.7303475010382763</v>
      </c>
      <c r="AN7" s="52">
        <v>127</v>
      </c>
      <c r="AO7" s="52">
        <v>5</v>
      </c>
      <c r="AP7" s="92">
        <v>0.2553218</v>
      </c>
      <c r="AQ7" s="95">
        <v>447843.5552496329</v>
      </c>
      <c r="AR7" s="95">
        <v>454625.1534508076</v>
      </c>
      <c r="AS7" s="91">
        <v>143069.09</v>
      </c>
      <c r="AT7" s="53">
        <v>0.43044</v>
      </c>
      <c r="AU7" s="96">
        <v>1.0274335345832009</v>
      </c>
      <c r="AV7" s="96">
        <v>11.20643999576316</v>
      </c>
      <c r="AW7" s="96">
        <v>12.233873530346361</v>
      </c>
      <c r="AX7" s="63">
        <v>87.76612646965364</v>
      </c>
      <c r="AY7" s="97">
        <v>19.1</v>
      </c>
      <c r="AZ7" s="96">
        <v>55.20079654829074</v>
      </c>
      <c r="BA7" s="22">
        <f t="shared" si="14"/>
        <v>91.53439153439153</v>
      </c>
      <c r="BB7" s="22">
        <v>8.465608465608465</v>
      </c>
      <c r="BC7" s="29">
        <v>8.092833092833093</v>
      </c>
      <c r="BD7" s="98">
        <v>21.04</v>
      </c>
      <c r="BE7" s="98">
        <v>33.04</v>
      </c>
      <c r="BF7" s="98">
        <v>45.91</v>
      </c>
      <c r="BG7" s="44">
        <v>19</v>
      </c>
      <c r="BH7" s="99">
        <v>32.7</v>
      </c>
      <c r="BI7" s="23">
        <v>95.12114171921672</v>
      </c>
      <c r="BJ7" s="23">
        <v>93.7</v>
      </c>
      <c r="BK7" s="22">
        <v>9.156654497178891</v>
      </c>
      <c r="BL7" s="23">
        <v>8.48</v>
      </c>
      <c r="BM7" s="23">
        <v>70.72993759976781</v>
      </c>
      <c r="BN7" s="25">
        <v>14.317180616740089</v>
      </c>
      <c r="BO7" s="25">
        <v>1.8355359765051396</v>
      </c>
      <c r="BP7" s="25">
        <v>0.5139500734214391</v>
      </c>
      <c r="BQ7" s="25">
        <v>91.20778267254038</v>
      </c>
      <c r="BR7" s="25">
        <v>71.7511013215859</v>
      </c>
      <c r="BS7" s="25">
        <v>27.459618208516886</v>
      </c>
      <c r="BT7" s="93">
        <v>0.25</v>
      </c>
      <c r="BU7" s="100">
        <v>3.597122302158273</v>
      </c>
      <c r="BV7" s="100">
        <v>23.02158273381295</v>
      </c>
      <c r="BW7" s="25">
        <v>3.9</v>
      </c>
      <c r="BX7" s="25">
        <v>0.3</v>
      </c>
      <c r="BY7" s="25">
        <v>23.7</v>
      </c>
      <c r="BZ7" s="25">
        <v>9.7</v>
      </c>
      <c r="CA7" s="37">
        <v>849.6395468589083</v>
      </c>
      <c r="CB7" s="37">
        <v>2250.2574665293514</v>
      </c>
      <c r="CC7" s="101" t="s">
        <v>73</v>
      </c>
      <c r="CD7" s="93">
        <v>23</v>
      </c>
      <c r="CE7" s="40">
        <v>13437</v>
      </c>
      <c r="CF7" s="102">
        <v>68.28437849374936</v>
      </c>
      <c r="CG7" s="40">
        <v>1896</v>
      </c>
      <c r="CH7" s="44">
        <v>9.63512552088627</v>
      </c>
      <c r="CI7" s="42">
        <v>17943</v>
      </c>
      <c r="CJ7" s="44">
        <v>91.1830470576278</v>
      </c>
      <c r="CK7" s="25">
        <v>83.08831306187201</v>
      </c>
      <c r="CL7" s="25">
        <v>9.275515600211529</v>
      </c>
      <c r="CM7" s="25">
        <v>6.2771020624008464</v>
      </c>
      <c r="CN7" s="44">
        <v>19.62453728186145</v>
      </c>
      <c r="CO7" s="44">
        <v>18.35164835164835</v>
      </c>
      <c r="CP7" s="25">
        <v>55.78187990664121</v>
      </c>
      <c r="CQ7" s="25">
        <v>46.22686283815852</v>
      </c>
      <c r="CR7" s="89">
        <v>77.41316443940423</v>
      </c>
      <c r="CS7" s="89">
        <v>60.91881686595343</v>
      </c>
      <c r="CT7" s="44">
        <v>54.517876489707476</v>
      </c>
      <c r="CU7" s="44">
        <v>7.508125677139762</v>
      </c>
      <c r="CV7" s="44">
        <v>0</v>
      </c>
      <c r="CW7" s="44">
        <v>12.227181023415051</v>
      </c>
      <c r="CX7" s="44">
        <v>12.227181023415051</v>
      </c>
      <c r="CY7" s="50">
        <v>614.4994246260069</v>
      </c>
      <c r="CZ7" s="50">
        <v>503.44827586206895</v>
      </c>
      <c r="DA7" s="50">
        <v>558.9419206440483</v>
      </c>
      <c r="DB7" s="50">
        <v>639.129555203146</v>
      </c>
      <c r="DC7" s="50">
        <v>500.18176472802776</v>
      </c>
      <c r="DD7" s="50">
        <v>570.23798715423</v>
      </c>
      <c r="DE7" s="52">
        <v>143</v>
      </c>
      <c r="DF7" s="52">
        <v>167</v>
      </c>
      <c r="DG7" s="52">
        <v>155</v>
      </c>
      <c r="DH7" s="52">
        <v>136</v>
      </c>
      <c r="DI7" s="52">
        <v>169</v>
      </c>
      <c r="DJ7" s="52">
        <v>152</v>
      </c>
      <c r="DK7" s="52">
        <v>118</v>
      </c>
      <c r="DL7" s="52">
        <v>103</v>
      </c>
      <c r="DM7" s="52">
        <v>111</v>
      </c>
      <c r="DN7" s="52">
        <v>113</v>
      </c>
      <c r="DO7" s="52">
        <v>102</v>
      </c>
      <c r="DP7" s="52">
        <v>108</v>
      </c>
      <c r="DQ7" s="52">
        <v>136</v>
      </c>
      <c r="DR7" s="52">
        <v>21</v>
      </c>
      <c r="DS7" s="52">
        <v>79</v>
      </c>
      <c r="DT7" s="52">
        <v>135</v>
      </c>
      <c r="DU7" s="52">
        <v>21</v>
      </c>
      <c r="DV7" s="52">
        <v>78</v>
      </c>
      <c r="DW7" s="44">
        <v>784.3</v>
      </c>
      <c r="DX7" s="44">
        <v>2.3</v>
      </c>
      <c r="DY7" s="44">
        <v>5.6</v>
      </c>
      <c r="DZ7" s="44">
        <v>91.3</v>
      </c>
      <c r="EA7" s="44">
        <v>1015.75</v>
      </c>
      <c r="EB7" s="44">
        <v>2.3</v>
      </c>
      <c r="EC7" s="44">
        <v>9.6</v>
      </c>
      <c r="ED7" s="44">
        <v>117.9</v>
      </c>
      <c r="EE7" s="44">
        <v>543.5</v>
      </c>
      <c r="EF7" s="44">
        <v>2.3</v>
      </c>
      <c r="EG7" s="44">
        <v>1.5</v>
      </c>
      <c r="EH7" s="44">
        <v>63.6</v>
      </c>
      <c r="EI7" s="53">
        <v>75.97</v>
      </c>
      <c r="EJ7" s="53">
        <v>57.18</v>
      </c>
      <c r="EK7" s="53">
        <v>73.8</v>
      </c>
      <c r="EL7" s="53">
        <v>55.03</v>
      </c>
      <c r="EM7" s="53">
        <v>78.23</v>
      </c>
      <c r="EN7" s="53">
        <v>59.42</v>
      </c>
      <c r="EO7" s="53">
        <v>54.83</v>
      </c>
      <c r="EP7" s="53">
        <v>60.18</v>
      </c>
      <c r="EQ7" s="53">
        <v>61.49</v>
      </c>
      <c r="ER7" s="53">
        <v>53</v>
      </c>
      <c r="ES7" s="53">
        <v>58.82</v>
      </c>
      <c r="ET7" s="53">
        <v>60.58</v>
      </c>
      <c r="EU7" s="53">
        <v>56.74</v>
      </c>
      <c r="EV7" s="53">
        <v>61.6</v>
      </c>
      <c r="EW7" s="53">
        <v>62.43</v>
      </c>
      <c r="EX7" s="51">
        <v>9.510390982740402</v>
      </c>
      <c r="EY7" s="51">
        <v>10.309278350515465</v>
      </c>
      <c r="EZ7" s="51">
        <v>8.670520231213873</v>
      </c>
      <c r="FA7" s="54">
        <v>11.71875</v>
      </c>
      <c r="FB7" s="54">
        <v>8.886255924170616</v>
      </c>
      <c r="FC7" s="54">
        <v>5.221932114882507</v>
      </c>
      <c r="FD7" s="54">
        <v>13.192612137203167</v>
      </c>
      <c r="FE7" s="54">
        <v>10.238907849829351</v>
      </c>
      <c r="FF7" s="54">
        <v>5.076142131979695</v>
      </c>
      <c r="FG7" s="54">
        <v>10.282776349614394</v>
      </c>
      <c r="FH7" s="54">
        <v>8.65265760197775</v>
      </c>
      <c r="FI7" s="54">
        <v>5.376344086021506</v>
      </c>
      <c r="FJ7" s="51">
        <v>9.510390982740402</v>
      </c>
      <c r="FK7" s="51">
        <v>9.621993127147768</v>
      </c>
      <c r="FL7" s="51">
        <v>9.39306358381503</v>
      </c>
      <c r="FM7" s="44">
        <v>9.114583333333334</v>
      </c>
      <c r="FN7" s="44">
        <v>8.886255924170616</v>
      </c>
      <c r="FO7" s="44">
        <v>13.054830287206265</v>
      </c>
      <c r="FP7" s="44">
        <v>7.9155672823219</v>
      </c>
      <c r="FQ7" s="44">
        <v>10.238907849829351</v>
      </c>
      <c r="FR7" s="44">
        <v>10.15228426395939</v>
      </c>
      <c r="FS7" s="44">
        <v>10.282776349614394</v>
      </c>
      <c r="FT7" s="44">
        <v>7.416563658838072</v>
      </c>
      <c r="FU7" s="44">
        <v>16.129032258064516</v>
      </c>
      <c r="FV7" s="114">
        <v>778</v>
      </c>
      <c r="FW7" s="114">
        <v>972</v>
      </c>
      <c r="FX7" s="104">
        <f t="shared" si="0"/>
        <v>80.04115226337449</v>
      </c>
      <c r="FY7" s="116">
        <v>0.7124929913972012</v>
      </c>
      <c r="FZ7" s="91">
        <v>3</v>
      </c>
    </row>
    <row r="8" spans="1:182" ht="11.25">
      <c r="A8" s="90" t="s">
        <v>146</v>
      </c>
      <c r="B8" s="58">
        <v>6106</v>
      </c>
      <c r="C8" s="58">
        <v>6</v>
      </c>
      <c r="D8" s="27" t="s">
        <v>26</v>
      </c>
      <c r="E8" s="58" t="s">
        <v>54</v>
      </c>
      <c r="F8" s="106">
        <v>112.7</v>
      </c>
      <c r="G8" s="91">
        <v>29928</v>
      </c>
      <c r="H8" s="44">
        <f t="shared" si="1"/>
        <v>265.55456965394853</v>
      </c>
      <c r="I8" s="92">
        <f t="shared" si="2"/>
        <v>0.1767867240778521</v>
      </c>
      <c r="J8" s="53">
        <f t="shared" si="3"/>
        <v>3.4211013641881745</v>
      </c>
      <c r="K8" s="91">
        <v>15144</v>
      </c>
      <c r="L8" s="44">
        <f t="shared" si="4"/>
        <v>50.60144346431436</v>
      </c>
      <c r="M8" s="91">
        <v>14784</v>
      </c>
      <c r="N8" s="44">
        <f t="shared" si="5"/>
        <v>49.39855653568564</v>
      </c>
      <c r="O8" s="44">
        <f t="shared" si="6"/>
        <v>102.43506493506493</v>
      </c>
      <c r="P8" s="91">
        <v>7095</v>
      </c>
      <c r="Q8" s="44">
        <f t="shared" si="7"/>
        <v>23.70689655172414</v>
      </c>
      <c r="R8" s="91">
        <v>20687</v>
      </c>
      <c r="S8" s="44">
        <f t="shared" si="8"/>
        <v>69.12256081261695</v>
      </c>
      <c r="T8" s="91">
        <v>2146</v>
      </c>
      <c r="U8" s="44">
        <f t="shared" si="9"/>
        <v>7.170542635658915</v>
      </c>
      <c r="V8" s="44">
        <f t="shared" si="10"/>
        <v>44.67056605597718</v>
      </c>
      <c r="W8" s="44">
        <f t="shared" si="11"/>
        <v>30.246652572233966</v>
      </c>
      <c r="X8" s="91">
        <v>33990</v>
      </c>
      <c r="Y8" s="92">
        <f t="shared" si="12"/>
        <v>0.18324343137800353</v>
      </c>
      <c r="Z8" s="53">
        <f t="shared" si="13"/>
        <v>3.524745288154927</v>
      </c>
      <c r="AA8" s="44">
        <v>11.3</v>
      </c>
      <c r="AB8" s="44">
        <v>0.5</v>
      </c>
      <c r="AC8" s="93">
        <v>83.55</v>
      </c>
      <c r="AD8" s="93">
        <v>58.04</v>
      </c>
      <c r="AE8" s="93" t="s">
        <v>74</v>
      </c>
      <c r="AF8" s="93" t="s">
        <v>74</v>
      </c>
      <c r="AG8" s="92">
        <v>0.691</v>
      </c>
      <c r="AH8" s="92">
        <v>0.824</v>
      </c>
      <c r="AI8" s="94">
        <v>0.698424742967486</v>
      </c>
      <c r="AJ8" s="94">
        <v>0.4940981717240711</v>
      </c>
      <c r="AK8" s="94">
        <v>0.9195599101347978</v>
      </c>
      <c r="AL8" s="94">
        <v>0.7616359808269498</v>
      </c>
      <c r="AM8" s="94">
        <v>0.7184297014133262</v>
      </c>
      <c r="AN8" s="52">
        <v>164</v>
      </c>
      <c r="AO8" s="52">
        <v>11</v>
      </c>
      <c r="AP8" s="92">
        <v>0.2497857</v>
      </c>
      <c r="AQ8" s="95">
        <v>366221.3941674506</v>
      </c>
      <c r="AR8" s="95">
        <v>375237.4488643999</v>
      </c>
      <c r="AS8" s="91">
        <v>109205.71</v>
      </c>
      <c r="AT8" s="53">
        <v>0.43862</v>
      </c>
      <c r="AU8" s="96">
        <v>1.791044776119403</v>
      </c>
      <c r="AV8" s="96">
        <v>15.08156889968761</v>
      </c>
      <c r="AW8" s="96">
        <v>16.872613675807013</v>
      </c>
      <c r="AX8" s="63">
        <v>83.12738632419298</v>
      </c>
      <c r="AY8" s="97">
        <v>24.3</v>
      </c>
      <c r="AZ8" s="96">
        <v>55.63373761688732</v>
      </c>
      <c r="BA8" s="22">
        <f t="shared" si="14"/>
        <v>94.6746546846397</v>
      </c>
      <c r="BB8" s="22">
        <v>5.325345315360293</v>
      </c>
      <c r="BC8" s="29">
        <v>4.992511233150275</v>
      </c>
      <c r="BD8" s="98">
        <v>30.7</v>
      </c>
      <c r="BE8" s="98">
        <v>21.46</v>
      </c>
      <c r="BF8" s="98">
        <v>47.84</v>
      </c>
      <c r="BG8" s="44">
        <v>14.9</v>
      </c>
      <c r="BH8" s="99">
        <v>22.8</v>
      </c>
      <c r="BI8" s="23">
        <v>95.00509212109989</v>
      </c>
      <c r="BJ8" s="23">
        <v>93.5</v>
      </c>
      <c r="BK8" s="22">
        <v>8.573334568701936</v>
      </c>
      <c r="BL8" s="23">
        <v>7.93</v>
      </c>
      <c r="BM8" s="23">
        <v>73.2738374823861</v>
      </c>
      <c r="BN8" s="25">
        <v>6.34323343636608</v>
      </c>
      <c r="BO8" s="25">
        <v>0.5106840478430319</v>
      </c>
      <c r="BP8" s="25">
        <v>0.5913183711866684</v>
      </c>
      <c r="BQ8" s="25">
        <v>88.17363257626663</v>
      </c>
      <c r="BR8" s="25">
        <v>62.51847869909958</v>
      </c>
      <c r="BS8" s="25">
        <v>22.13412175782825</v>
      </c>
      <c r="BT8" s="93">
        <v>3.99</v>
      </c>
      <c r="BU8" s="100">
        <v>1.7647058823529411</v>
      </c>
      <c r="BV8" s="100">
        <v>27.058823529411764</v>
      </c>
      <c r="BW8" s="25">
        <v>3.3</v>
      </c>
      <c r="BX8" s="25">
        <v>0.2</v>
      </c>
      <c r="BY8" s="25">
        <v>23.5</v>
      </c>
      <c r="BZ8" s="25">
        <v>9.2</v>
      </c>
      <c r="CA8" s="37">
        <v>338.4209279501844</v>
      </c>
      <c r="CB8" s="37">
        <v>2534.7727503468814</v>
      </c>
      <c r="CC8" s="101" t="s">
        <v>74</v>
      </c>
      <c r="CD8" s="93" t="s">
        <v>74</v>
      </c>
      <c r="CE8" s="40">
        <v>20188</v>
      </c>
      <c r="CF8" s="102">
        <v>67.45522587543438</v>
      </c>
      <c r="CG8" s="40">
        <v>1929</v>
      </c>
      <c r="CH8" s="44">
        <v>6.445469125902165</v>
      </c>
      <c r="CI8" s="104"/>
      <c r="CK8" s="25">
        <v>86.14022908712252</v>
      </c>
      <c r="CL8" s="25">
        <v>5.414786532454009</v>
      </c>
      <c r="CM8" s="25">
        <v>8.17077403679278</v>
      </c>
      <c r="CN8" s="44">
        <v>19.038528288788616</v>
      </c>
      <c r="CO8" s="44">
        <v>11.059565782148821</v>
      </c>
      <c r="CP8" s="25">
        <v>63.38521946431076</v>
      </c>
      <c r="CQ8" s="25">
        <v>51.92780968006563</v>
      </c>
      <c r="CR8" s="89">
        <v>56.994349231140305</v>
      </c>
      <c r="CS8" s="89">
        <v>44.336412250850756</v>
      </c>
      <c r="CT8" s="44">
        <v>59.95400459954005</v>
      </c>
      <c r="CU8" s="44">
        <v>5.429457054294571</v>
      </c>
      <c r="CV8" s="44">
        <v>47.62471722824146</v>
      </c>
      <c r="CW8" s="44">
        <v>19.84363217843394</v>
      </c>
      <c r="CX8" s="44">
        <v>67.4683494066754</v>
      </c>
      <c r="CY8" s="50">
        <v>571.1926743225999</v>
      </c>
      <c r="CZ8" s="50">
        <v>432.7677703864265</v>
      </c>
      <c r="DA8" s="50">
        <v>501.83506853419215</v>
      </c>
      <c r="DB8" s="50">
        <v>632.3417942497787</v>
      </c>
      <c r="DC8" s="50">
        <v>495.805488298753</v>
      </c>
      <c r="DD8" s="50">
        <v>564.6458619833561</v>
      </c>
      <c r="DE8" s="52">
        <v>147</v>
      </c>
      <c r="DF8" s="52">
        <v>127</v>
      </c>
      <c r="DG8" s="52">
        <v>137</v>
      </c>
      <c r="DH8" s="52">
        <v>130</v>
      </c>
      <c r="DI8" s="52">
        <v>108</v>
      </c>
      <c r="DJ8" s="52">
        <v>119</v>
      </c>
      <c r="DK8" s="52">
        <v>126</v>
      </c>
      <c r="DL8" s="52">
        <v>124</v>
      </c>
      <c r="DM8" s="52">
        <v>125</v>
      </c>
      <c r="DN8" s="52">
        <v>110</v>
      </c>
      <c r="DO8" s="52">
        <v>109</v>
      </c>
      <c r="DP8" s="52">
        <v>110</v>
      </c>
      <c r="DQ8" s="52">
        <v>100</v>
      </c>
      <c r="DR8" s="52">
        <v>21</v>
      </c>
      <c r="DS8" s="52">
        <v>61</v>
      </c>
      <c r="DT8" s="52">
        <v>97</v>
      </c>
      <c r="DU8" s="52">
        <v>20</v>
      </c>
      <c r="DV8" s="52">
        <v>58</v>
      </c>
      <c r="DW8" s="44">
        <v>1146.3</v>
      </c>
      <c r="DX8" s="44">
        <v>3.4</v>
      </c>
      <c r="DY8" s="44">
        <v>5.8</v>
      </c>
      <c r="DZ8" s="44">
        <v>86.7</v>
      </c>
      <c r="EA8" s="44">
        <v>1385.9</v>
      </c>
      <c r="EB8" s="44">
        <v>3.2</v>
      </c>
      <c r="EC8" s="44">
        <v>9.1</v>
      </c>
      <c r="ED8" s="44">
        <v>104.9</v>
      </c>
      <c r="EE8" s="44">
        <v>897.1</v>
      </c>
      <c r="EF8" s="44">
        <v>3.8</v>
      </c>
      <c r="EG8" s="44">
        <v>2.3</v>
      </c>
      <c r="EH8" s="44">
        <v>67.8</v>
      </c>
      <c r="EI8" s="53">
        <v>77.18</v>
      </c>
      <c r="EJ8" s="53">
        <v>58.38</v>
      </c>
      <c r="EK8" s="53">
        <v>74.18</v>
      </c>
      <c r="EL8" s="53">
        <v>55.49</v>
      </c>
      <c r="EM8" s="53">
        <v>80.3</v>
      </c>
      <c r="EN8" s="53">
        <v>61.39</v>
      </c>
      <c r="EO8" s="53">
        <v>54.47</v>
      </c>
      <c r="EP8" s="53">
        <v>62.08</v>
      </c>
      <c r="EQ8" s="53">
        <v>64.96</v>
      </c>
      <c r="ER8" s="53">
        <v>52.46</v>
      </c>
      <c r="ES8" s="53">
        <v>59.56</v>
      </c>
      <c r="ET8" s="53">
        <v>64.98</v>
      </c>
      <c r="EU8" s="53">
        <v>56.56</v>
      </c>
      <c r="EV8" s="53">
        <v>64.71</v>
      </c>
      <c r="EW8" s="53">
        <v>64.93</v>
      </c>
      <c r="EX8" s="51">
        <v>9.633911368015413</v>
      </c>
      <c r="EY8" s="51">
        <v>10.575296108291033</v>
      </c>
      <c r="EZ8" s="51">
        <v>8.669267446900736</v>
      </c>
      <c r="FA8" s="54">
        <v>11.834319526627219</v>
      </c>
      <c r="FB8" s="54">
        <v>9.297136481963555</v>
      </c>
      <c r="FC8" s="54">
        <v>6.41025641025641</v>
      </c>
      <c r="FD8" s="54">
        <v>11.88707280832095</v>
      </c>
      <c r="FE8" s="54">
        <v>10.271460014673513</v>
      </c>
      <c r="FF8" s="54">
        <v>6.134969325153374</v>
      </c>
      <c r="FG8" s="54">
        <v>10.309278350515465</v>
      </c>
      <c r="FH8" s="54">
        <v>8.295625942684767</v>
      </c>
      <c r="FI8" s="54">
        <v>6.7114093959731544</v>
      </c>
      <c r="FJ8" s="51">
        <v>9.419824448726184</v>
      </c>
      <c r="FK8" s="51">
        <v>9.306260575296108</v>
      </c>
      <c r="FL8" s="51">
        <v>9.53619419159081</v>
      </c>
      <c r="FM8" s="44">
        <v>10.355029585798817</v>
      </c>
      <c r="FN8" s="44">
        <v>10.04090740052064</v>
      </c>
      <c r="FO8" s="44">
        <v>4.807692307692308</v>
      </c>
      <c r="FP8" s="44">
        <v>8.915304606240714</v>
      </c>
      <c r="FQ8" s="44">
        <v>10.271460014673513</v>
      </c>
      <c r="FR8" s="44">
        <v>6.134969325153374</v>
      </c>
      <c r="FS8" s="44">
        <v>11.7820324005891</v>
      </c>
      <c r="FT8" s="44">
        <v>9.803921568627452</v>
      </c>
      <c r="FU8" s="44">
        <v>3.3557046979865772</v>
      </c>
      <c r="FV8" s="114">
        <v>1061</v>
      </c>
      <c r="FW8" s="114">
        <v>1340</v>
      </c>
      <c r="FX8" s="104">
        <f t="shared" si="0"/>
        <v>79.17910447761194</v>
      </c>
      <c r="FY8" s="116">
        <v>0.6721866096866095</v>
      </c>
      <c r="FZ8" s="91">
        <v>2</v>
      </c>
    </row>
    <row r="9" spans="1:182" ht="11.25">
      <c r="A9" s="90" t="s">
        <v>147</v>
      </c>
      <c r="B9" s="58">
        <v>6107</v>
      </c>
      <c r="C9" s="58">
        <v>7</v>
      </c>
      <c r="D9" s="27" t="s">
        <v>27</v>
      </c>
      <c r="E9" s="58" t="s">
        <v>54</v>
      </c>
      <c r="F9" s="106">
        <v>749.2</v>
      </c>
      <c r="G9" s="91">
        <v>23059</v>
      </c>
      <c r="H9" s="44">
        <f t="shared" si="1"/>
        <v>30.778163374265883</v>
      </c>
      <c r="I9" s="92">
        <f t="shared" si="2"/>
        <v>0.13621107559847606</v>
      </c>
      <c r="J9" s="53">
        <f t="shared" si="3"/>
        <v>2.6358987021122395</v>
      </c>
      <c r="K9" s="91">
        <v>12148</v>
      </c>
      <c r="L9" s="44">
        <f t="shared" si="4"/>
        <v>52.682249880740706</v>
      </c>
      <c r="M9" s="91">
        <v>10911</v>
      </c>
      <c r="N9" s="44">
        <f t="shared" si="5"/>
        <v>47.317750119259294</v>
      </c>
      <c r="O9" s="44">
        <f t="shared" si="6"/>
        <v>111.33718265970121</v>
      </c>
      <c r="P9" s="91">
        <v>5173</v>
      </c>
      <c r="Q9" s="44">
        <f t="shared" si="7"/>
        <v>22.433756884513638</v>
      </c>
      <c r="R9" s="91">
        <v>15612</v>
      </c>
      <c r="S9" s="44">
        <f t="shared" si="8"/>
        <v>67.70458389349061</v>
      </c>
      <c r="T9" s="91">
        <v>2274</v>
      </c>
      <c r="U9" s="44">
        <f t="shared" si="9"/>
        <v>9.86165922199575</v>
      </c>
      <c r="V9" s="44">
        <f t="shared" si="10"/>
        <v>47.700486805021775</v>
      </c>
      <c r="W9" s="44">
        <f t="shared" si="11"/>
        <v>43.9590179779625</v>
      </c>
      <c r="X9" s="91">
        <v>25896</v>
      </c>
      <c r="Y9" s="92">
        <f t="shared" si="12"/>
        <v>0.13960788169946395</v>
      </c>
      <c r="Z9" s="53">
        <f t="shared" si="13"/>
        <v>2.685401705856428</v>
      </c>
      <c r="AA9" s="44">
        <v>71.3</v>
      </c>
      <c r="AB9" s="44">
        <v>1.1</v>
      </c>
      <c r="AC9" s="93">
        <v>120.2</v>
      </c>
      <c r="AD9" s="93">
        <v>43.58</v>
      </c>
      <c r="AE9" s="93">
        <v>0</v>
      </c>
      <c r="AF9" s="93">
        <v>46</v>
      </c>
      <c r="AG9" s="92">
        <v>0.661</v>
      </c>
      <c r="AH9" s="92">
        <v>0.781</v>
      </c>
      <c r="AI9" s="94">
        <v>0.6105045822722891</v>
      </c>
      <c r="AJ9" s="94">
        <v>0.5167993926234624</v>
      </c>
      <c r="AK9" s="94">
        <v>0.8880197163611208</v>
      </c>
      <c r="AL9" s="94">
        <v>0.6667198044529464</v>
      </c>
      <c r="AM9" s="94">
        <v>0.6705108739274548</v>
      </c>
      <c r="AN9" s="52">
        <v>273</v>
      </c>
      <c r="AO9" s="52">
        <v>28</v>
      </c>
      <c r="AP9" s="92">
        <v>0.2958087</v>
      </c>
      <c r="AQ9" s="95">
        <v>313260.7482863064</v>
      </c>
      <c r="AR9" s="95">
        <v>323508.38482384826</v>
      </c>
      <c r="AS9" s="91">
        <v>98573.027</v>
      </c>
      <c r="AT9" s="53">
        <v>0.42081</v>
      </c>
      <c r="AU9" s="96">
        <v>1.9057844584619514</v>
      </c>
      <c r="AV9" s="96">
        <v>8.732608598398425</v>
      </c>
      <c r="AW9" s="96">
        <v>10.638393056860377</v>
      </c>
      <c r="AX9" s="63">
        <v>89.36160694313962</v>
      </c>
      <c r="AY9" s="97">
        <v>28.2</v>
      </c>
      <c r="AZ9" s="96">
        <v>51.19230315193012</v>
      </c>
      <c r="BA9" s="22">
        <f t="shared" si="14"/>
        <v>96.40262884814943</v>
      </c>
      <c r="BB9" s="22">
        <v>3.597371151850571</v>
      </c>
      <c r="BC9" s="29">
        <v>3.5973711518505707</v>
      </c>
      <c r="BD9" s="98">
        <v>47.42</v>
      </c>
      <c r="BE9" s="98">
        <v>11.47</v>
      </c>
      <c r="BF9" s="98">
        <v>41.11</v>
      </c>
      <c r="BG9" s="44">
        <v>33.6</v>
      </c>
      <c r="BH9" s="99">
        <v>44.4</v>
      </c>
      <c r="BI9" s="23">
        <v>88.15960335261481</v>
      </c>
      <c r="BJ9" s="23">
        <v>85.2</v>
      </c>
      <c r="BK9" s="22">
        <v>7.649096918899776</v>
      </c>
      <c r="BL9" s="23">
        <v>6.88</v>
      </c>
      <c r="BM9" s="23">
        <v>63.12313867668004</v>
      </c>
      <c r="BN9" s="25">
        <v>36.69695520484617</v>
      </c>
      <c r="BO9" s="25">
        <v>2.4549657261278495</v>
      </c>
      <c r="BP9" s="25">
        <v>0.8130081300813008</v>
      </c>
      <c r="BQ9" s="25">
        <v>85.2702056432329</v>
      </c>
      <c r="BR9" s="25">
        <v>43.503905627291566</v>
      </c>
      <c r="BS9" s="25">
        <v>11.047345767575322</v>
      </c>
      <c r="BT9" s="93">
        <v>3.07</v>
      </c>
      <c r="BU9" s="100">
        <v>0.8771929824561403</v>
      </c>
      <c r="BV9" s="100">
        <v>18.42105263157895</v>
      </c>
      <c r="BW9" s="25">
        <v>2.1</v>
      </c>
      <c r="BX9" s="25">
        <v>0.7</v>
      </c>
      <c r="BY9" s="25">
        <v>20.6</v>
      </c>
      <c r="BZ9" s="25">
        <v>9.8</v>
      </c>
      <c r="CA9" s="37">
        <v>477.9444005963343</v>
      </c>
      <c r="CB9" s="37">
        <v>1122.5116197491889</v>
      </c>
      <c r="CC9" s="101" t="s">
        <v>73</v>
      </c>
      <c r="CD9" s="93">
        <v>18</v>
      </c>
      <c r="CE9" s="40">
        <v>14441</v>
      </c>
      <c r="CF9" s="102">
        <v>62.62630643132833</v>
      </c>
      <c r="CG9" s="40">
        <v>2744</v>
      </c>
      <c r="CH9" s="44">
        <v>11.899908929268399</v>
      </c>
      <c r="CI9" s="42">
        <v>19006</v>
      </c>
      <c r="CJ9" s="44">
        <v>82.42334880090203</v>
      </c>
      <c r="CK9" s="25">
        <v>87.46924350199079</v>
      </c>
      <c r="CL9" s="25">
        <v>2.97051849863553</v>
      </c>
      <c r="CM9" s="25">
        <v>8.401556838008322</v>
      </c>
      <c r="CN9" s="44">
        <v>11.586811613653648</v>
      </c>
      <c r="CO9" s="44">
        <v>7.528957528957529</v>
      </c>
      <c r="CP9" s="25">
        <v>62.967312585633195</v>
      </c>
      <c r="CQ9" s="25">
        <v>50.359923608050536</v>
      </c>
      <c r="CR9" s="89">
        <v>95.68000179235266</v>
      </c>
      <c r="CS9" s="89">
        <v>61.36363636363637</v>
      </c>
      <c r="CV9" s="44">
        <v>40.73319755600814</v>
      </c>
      <c r="CW9" s="44">
        <v>20.36659877800407</v>
      </c>
      <c r="CX9" s="44">
        <v>61.09979633401222</v>
      </c>
      <c r="CY9" s="50">
        <v>623.1481481481482</v>
      </c>
      <c r="CZ9" s="50">
        <v>392.61203068227695</v>
      </c>
      <c r="DA9" s="50">
        <v>512.8452771875603</v>
      </c>
      <c r="DB9" s="50">
        <v>544.5082119155536</v>
      </c>
      <c r="DC9" s="50">
        <v>385.71104031235257</v>
      </c>
      <c r="DD9" s="50">
        <v>465.77514163016235</v>
      </c>
      <c r="DE9" s="52">
        <v>94</v>
      </c>
      <c r="DF9" s="52">
        <v>75</v>
      </c>
      <c r="DG9" s="52">
        <v>84</v>
      </c>
      <c r="DH9" s="52">
        <v>110</v>
      </c>
      <c r="DI9" s="52">
        <v>77</v>
      </c>
      <c r="DJ9" s="52">
        <v>94</v>
      </c>
      <c r="DK9" s="52">
        <v>87</v>
      </c>
      <c r="DL9" s="52">
        <v>83</v>
      </c>
      <c r="DM9" s="52">
        <v>86</v>
      </c>
      <c r="DN9" s="52">
        <v>103</v>
      </c>
      <c r="DO9" s="52">
        <v>84</v>
      </c>
      <c r="DP9" s="52">
        <v>94</v>
      </c>
      <c r="DQ9" s="52">
        <v>97</v>
      </c>
      <c r="DR9" s="52">
        <v>13</v>
      </c>
      <c r="DS9" s="52">
        <v>56</v>
      </c>
      <c r="DT9" s="52">
        <v>102</v>
      </c>
      <c r="DU9" s="52">
        <v>13</v>
      </c>
      <c r="DV9" s="52">
        <v>59</v>
      </c>
      <c r="DW9" s="44">
        <v>785.5</v>
      </c>
      <c r="DX9" s="44">
        <v>2.3</v>
      </c>
      <c r="DY9" s="44">
        <v>4.9</v>
      </c>
      <c r="DZ9" s="44">
        <v>75.8</v>
      </c>
      <c r="EA9" s="44">
        <v>1077.55</v>
      </c>
      <c r="EB9" s="44">
        <v>2.5</v>
      </c>
      <c r="EC9" s="44">
        <v>8</v>
      </c>
      <c r="ED9" s="44">
        <v>101.2</v>
      </c>
      <c r="EE9" s="44">
        <v>481.85</v>
      </c>
      <c r="EF9" s="44">
        <v>2</v>
      </c>
      <c r="EG9" s="44">
        <v>1.7</v>
      </c>
      <c r="EH9" s="44">
        <v>49.4</v>
      </c>
      <c r="EI9" s="53">
        <v>77.13</v>
      </c>
      <c r="EJ9" s="53">
        <v>58.24</v>
      </c>
      <c r="EK9" s="53">
        <v>75.06</v>
      </c>
      <c r="EL9" s="53">
        <v>56.46</v>
      </c>
      <c r="EM9" s="53">
        <v>79.29</v>
      </c>
      <c r="EN9" s="53">
        <v>60.09</v>
      </c>
      <c r="EO9" s="53">
        <v>57.22</v>
      </c>
      <c r="EP9" s="53">
        <v>58.77</v>
      </c>
      <c r="EQ9" s="53">
        <v>61.65</v>
      </c>
      <c r="ER9" s="53">
        <v>55.3</v>
      </c>
      <c r="ES9" s="53">
        <v>57.27</v>
      </c>
      <c r="ET9" s="53">
        <v>61.41</v>
      </c>
      <c r="EU9" s="53">
        <v>59.21</v>
      </c>
      <c r="EV9" s="53">
        <v>60.34</v>
      </c>
      <c r="EW9" s="53">
        <v>61.9</v>
      </c>
      <c r="EX9" s="51">
        <v>8.97021887334051</v>
      </c>
      <c r="EY9" s="51">
        <v>10.29512697323267</v>
      </c>
      <c r="EZ9" s="51">
        <v>7.518796992481203</v>
      </c>
      <c r="FA9" s="54">
        <v>12.006861063464836</v>
      </c>
      <c r="FB9" s="54">
        <v>9.468317552804079</v>
      </c>
      <c r="FC9" s="54">
        <v>4.0983606557377055</v>
      </c>
      <c r="FD9" s="54">
        <v>11.475409836065573</v>
      </c>
      <c r="FE9" s="54">
        <v>9.681881051175658</v>
      </c>
      <c r="FF9" s="54">
        <v>8.196721311475411</v>
      </c>
      <c r="FG9" s="54">
        <v>10.79136690647482</v>
      </c>
      <c r="FH9" s="54">
        <v>7.6923076923076925</v>
      </c>
      <c r="FI9" s="54">
        <v>8.196721311475411</v>
      </c>
      <c r="FJ9" s="51">
        <v>8.25260136347327</v>
      </c>
      <c r="FK9" s="51">
        <v>11.667810569663692</v>
      </c>
      <c r="FL9" s="51">
        <v>4.511278195488722</v>
      </c>
      <c r="FM9" s="44">
        <v>8.576329331046313</v>
      </c>
      <c r="FN9" s="44">
        <v>6.5549890750182085</v>
      </c>
      <c r="FO9" s="44">
        <v>16.393442622950822</v>
      </c>
      <c r="FP9" s="44">
        <v>11.475409836065573</v>
      </c>
      <c r="FQ9" s="44">
        <v>9.681881051175658</v>
      </c>
      <c r="FR9" s="44">
        <v>24.59016393442623</v>
      </c>
      <c r="FS9" s="44">
        <v>5.39568345323741</v>
      </c>
      <c r="FT9" s="44">
        <v>3.076923076923077</v>
      </c>
      <c r="FU9" s="44">
        <v>8.196721311475411</v>
      </c>
      <c r="FV9" s="114">
        <v>872</v>
      </c>
      <c r="FW9" s="114">
        <v>1062</v>
      </c>
      <c r="FX9" s="104">
        <f t="shared" si="0"/>
        <v>82.10922787193974</v>
      </c>
      <c r="FY9" s="116">
        <v>0.715497223017328</v>
      </c>
      <c r="FZ9" s="91">
        <v>1</v>
      </c>
    </row>
    <row r="10" spans="1:182" ht="11.25">
      <c r="A10" s="90" t="s">
        <v>148</v>
      </c>
      <c r="B10" s="58">
        <v>6108</v>
      </c>
      <c r="C10" s="58">
        <v>8</v>
      </c>
      <c r="D10" s="27" t="s">
        <v>28</v>
      </c>
      <c r="E10" s="58" t="s">
        <v>54</v>
      </c>
      <c r="F10" s="106">
        <v>2586</v>
      </c>
      <c r="G10" s="91">
        <v>34243</v>
      </c>
      <c r="H10" s="44">
        <f t="shared" si="1"/>
        <v>13.24168600154679</v>
      </c>
      <c r="I10" s="92">
        <f t="shared" si="2"/>
        <v>0.20227572148482653</v>
      </c>
      <c r="J10" s="53">
        <f t="shared" si="3"/>
        <v>3.914353582394268</v>
      </c>
      <c r="K10" s="91">
        <v>16406</v>
      </c>
      <c r="L10" s="44">
        <f t="shared" si="4"/>
        <v>47.91052185848203</v>
      </c>
      <c r="M10" s="91">
        <v>17837</v>
      </c>
      <c r="N10" s="44">
        <f t="shared" si="5"/>
        <v>52.08947814151797</v>
      </c>
      <c r="O10" s="44">
        <f t="shared" si="6"/>
        <v>91.97735045130908</v>
      </c>
      <c r="P10" s="91">
        <v>8963</v>
      </c>
      <c r="Q10" s="44">
        <f t="shared" si="7"/>
        <v>26.1746926379114</v>
      </c>
      <c r="R10" s="91">
        <v>22847</v>
      </c>
      <c r="S10" s="44">
        <f t="shared" si="8"/>
        <v>66.72020558946355</v>
      </c>
      <c r="T10" s="91">
        <v>2433</v>
      </c>
      <c r="U10" s="44">
        <f t="shared" si="9"/>
        <v>7.105101772625062</v>
      </c>
      <c r="V10" s="44">
        <f t="shared" si="10"/>
        <v>49.879634087626386</v>
      </c>
      <c r="W10" s="44">
        <f t="shared" si="11"/>
        <v>27.144929153185316</v>
      </c>
      <c r="X10" s="91">
        <v>40670</v>
      </c>
      <c r="Y10" s="92">
        <f t="shared" si="12"/>
        <v>0.2192559680536453</v>
      </c>
      <c r="Z10" s="53">
        <f t="shared" si="13"/>
        <v>4.217457807274519</v>
      </c>
      <c r="AA10" s="44">
        <v>6</v>
      </c>
      <c r="AB10" s="44">
        <v>2.9</v>
      </c>
      <c r="AC10" s="93">
        <v>96.07</v>
      </c>
      <c r="AD10" s="93">
        <v>30.62</v>
      </c>
      <c r="AE10" s="93">
        <v>9.76</v>
      </c>
      <c r="AF10" s="93">
        <v>44</v>
      </c>
      <c r="AG10" s="92">
        <v>0.73</v>
      </c>
      <c r="AH10" s="92">
        <v>0.73</v>
      </c>
      <c r="AI10" s="94">
        <v>0.7285118235178476</v>
      </c>
      <c r="AJ10" s="94">
        <v>0.4730333661556315</v>
      </c>
      <c r="AK10" s="94">
        <v>0.9005297751943953</v>
      </c>
      <c r="AL10" s="94">
        <v>0.767049216508497</v>
      </c>
      <c r="AM10" s="94">
        <v>0.7172810453440929</v>
      </c>
      <c r="AN10" s="52">
        <v>167</v>
      </c>
      <c r="AO10" s="52">
        <v>12</v>
      </c>
      <c r="AP10" s="92">
        <v>0.1671438</v>
      </c>
      <c r="AQ10" s="95">
        <v>449162.0257117634</v>
      </c>
      <c r="AR10" s="95">
        <v>455639.29871992936</v>
      </c>
      <c r="AS10" s="91">
        <v>161020.46</v>
      </c>
      <c r="AT10" s="53">
        <v>0.45893</v>
      </c>
      <c r="AU10" s="96">
        <v>2.025596169781788</v>
      </c>
      <c r="AV10" s="96">
        <v>25.00690544148789</v>
      </c>
      <c r="AW10" s="96">
        <v>27.03250161126968</v>
      </c>
      <c r="AX10" s="63">
        <v>72.96749838873032</v>
      </c>
      <c r="AY10" s="97">
        <v>23.7</v>
      </c>
      <c r="AZ10" s="96">
        <v>55.08248165896272</v>
      </c>
      <c r="BA10" s="22">
        <f t="shared" si="14"/>
        <v>92.57063669258604</v>
      </c>
      <c r="BB10" s="22">
        <v>7.429363307413965</v>
      </c>
      <c r="BC10" s="29">
        <v>5.650935406882747</v>
      </c>
      <c r="BD10" s="98">
        <v>19.16</v>
      </c>
      <c r="BE10" s="98">
        <v>22.97</v>
      </c>
      <c r="BF10" s="98">
        <v>57.87</v>
      </c>
      <c r="BG10" s="44">
        <v>16.5</v>
      </c>
      <c r="BH10" s="99">
        <v>31.7</v>
      </c>
      <c r="BI10" s="23">
        <v>96.90004664772486</v>
      </c>
      <c r="BJ10" s="23">
        <v>96.1</v>
      </c>
      <c r="BK10" s="22">
        <v>9.56027013251784</v>
      </c>
      <c r="BL10" s="23">
        <v>9.21</v>
      </c>
      <c r="BM10" s="23">
        <v>72.73569803690285</v>
      </c>
      <c r="BN10" s="25">
        <v>6.334142573383359</v>
      </c>
      <c r="BO10" s="25">
        <v>1.0372986095784595</v>
      </c>
      <c r="BP10" s="25">
        <v>1.9311410284705364</v>
      </c>
      <c r="BQ10" s="25">
        <v>91.76782167291988</v>
      </c>
      <c r="BR10" s="25">
        <v>66.74023394394173</v>
      </c>
      <c r="BS10" s="25">
        <v>25.248289560803354</v>
      </c>
      <c r="BT10" s="93">
        <v>9.97</v>
      </c>
      <c r="BU10" s="100">
        <v>0</v>
      </c>
      <c r="BV10" s="100">
        <v>22.834645669291337</v>
      </c>
      <c r="BW10" s="25">
        <v>0.8</v>
      </c>
      <c r="BX10" s="25">
        <v>0.3</v>
      </c>
      <c r="BY10" s="25">
        <v>15.1</v>
      </c>
      <c r="BZ10" s="25">
        <v>10</v>
      </c>
      <c r="CA10" s="37">
        <v>1089.1500474833808</v>
      </c>
      <c r="CB10" s="37">
        <v>2151.59069325736</v>
      </c>
      <c r="CC10" s="101" t="s">
        <v>73</v>
      </c>
      <c r="CD10" s="93">
        <v>11</v>
      </c>
      <c r="CE10" s="40">
        <v>19395</v>
      </c>
      <c r="CF10" s="102">
        <v>56.63931314429227</v>
      </c>
      <c r="CG10" s="40">
        <v>3331</v>
      </c>
      <c r="CH10" s="44">
        <v>9.727535554711912</v>
      </c>
      <c r="CI10" s="42">
        <v>21174</v>
      </c>
      <c r="CJ10" s="44">
        <v>61.83453552550886</v>
      </c>
      <c r="CK10" s="25">
        <v>82.41414234416722</v>
      </c>
      <c r="CL10" s="25">
        <v>11.650247061351012</v>
      </c>
      <c r="CM10" s="25">
        <v>4.533038701163183</v>
      </c>
      <c r="CN10" s="44">
        <v>16.55464506030752</v>
      </c>
      <c r="CO10" s="44">
        <v>16.204051012753187</v>
      </c>
      <c r="CP10" s="25">
        <v>75.46184227290101</v>
      </c>
      <c r="CQ10" s="25">
        <v>65.1996007984032</v>
      </c>
      <c r="CR10" s="89">
        <v>45.836401033544185</v>
      </c>
      <c r="CS10" s="89">
        <v>38.991813873330464</v>
      </c>
      <c r="CT10" s="44">
        <v>59.16806120009562</v>
      </c>
      <c r="CU10" s="44">
        <v>7.84923101442346</v>
      </c>
      <c r="CV10" s="44">
        <v>29.031789809841776</v>
      </c>
      <c r="CW10" s="44">
        <v>18.14486863115111</v>
      </c>
      <c r="CX10" s="44">
        <v>47.17665844099289</v>
      </c>
      <c r="CY10" s="50">
        <v>501.6015811354187</v>
      </c>
      <c r="CZ10" s="50">
        <v>402.06047631790204</v>
      </c>
      <c r="DA10" s="50">
        <v>451.3689612099523</v>
      </c>
      <c r="DB10" s="50">
        <v>595.9639558695618</v>
      </c>
      <c r="DC10" s="50">
        <v>458.2772279193546</v>
      </c>
      <c r="DD10" s="50">
        <v>527.6976339972981</v>
      </c>
      <c r="DE10" s="52">
        <v>159</v>
      </c>
      <c r="DF10" s="52">
        <v>140</v>
      </c>
      <c r="DG10" s="52">
        <v>150</v>
      </c>
      <c r="DH10" s="52">
        <v>129</v>
      </c>
      <c r="DI10" s="52">
        <v>120</v>
      </c>
      <c r="DJ10" s="52">
        <v>125</v>
      </c>
      <c r="DK10" s="52">
        <v>130</v>
      </c>
      <c r="DL10" s="52">
        <v>104</v>
      </c>
      <c r="DM10" s="52">
        <v>117</v>
      </c>
      <c r="DN10" s="52">
        <v>107</v>
      </c>
      <c r="DO10" s="52">
        <v>92</v>
      </c>
      <c r="DP10" s="52">
        <v>100</v>
      </c>
      <c r="DQ10" s="52">
        <v>75</v>
      </c>
      <c r="DR10" s="52">
        <v>20</v>
      </c>
      <c r="DS10" s="52">
        <v>48</v>
      </c>
      <c r="DT10" s="52">
        <v>72</v>
      </c>
      <c r="DU10" s="52">
        <v>19</v>
      </c>
      <c r="DV10" s="52">
        <v>45</v>
      </c>
      <c r="DW10" s="44">
        <v>1089.8</v>
      </c>
      <c r="DX10" s="44">
        <v>3.2</v>
      </c>
      <c r="DY10" s="44">
        <v>5.5</v>
      </c>
      <c r="DZ10" s="44">
        <v>74.4</v>
      </c>
      <c r="EA10" s="44">
        <v>1321.6</v>
      </c>
      <c r="EB10" s="44">
        <v>3</v>
      </c>
      <c r="EC10" s="44">
        <v>8.9</v>
      </c>
      <c r="ED10" s="44">
        <v>90.7</v>
      </c>
      <c r="EE10" s="44">
        <v>848.7</v>
      </c>
      <c r="EF10" s="44">
        <v>3.6</v>
      </c>
      <c r="EG10" s="44">
        <v>2</v>
      </c>
      <c r="EH10" s="44">
        <v>57.5</v>
      </c>
      <c r="EI10" s="53">
        <v>78.79</v>
      </c>
      <c r="EJ10" s="53">
        <v>59.85</v>
      </c>
      <c r="EK10" s="53">
        <v>77.2</v>
      </c>
      <c r="EL10" s="53">
        <v>58.15</v>
      </c>
      <c r="EM10" s="53">
        <v>80.44</v>
      </c>
      <c r="EN10" s="53">
        <v>61.61</v>
      </c>
      <c r="EO10" s="53">
        <v>55.31</v>
      </c>
      <c r="EP10" s="53">
        <v>60.24</v>
      </c>
      <c r="EQ10" s="53">
        <v>66.66</v>
      </c>
      <c r="ER10" s="53">
        <v>52.79</v>
      </c>
      <c r="ES10" s="53">
        <v>56.5</v>
      </c>
      <c r="ET10" s="53">
        <v>66.57</v>
      </c>
      <c r="EU10" s="53">
        <v>57.93</v>
      </c>
      <c r="EV10" s="53">
        <v>64.13</v>
      </c>
      <c r="EW10" s="53">
        <v>66.75</v>
      </c>
      <c r="EX10" s="51">
        <v>9.487666034155597</v>
      </c>
      <c r="EY10" s="51">
        <v>10.438413361169102</v>
      </c>
      <c r="EZ10" s="51">
        <v>8.517887563884157</v>
      </c>
      <c r="FA10" s="54">
        <v>11.850501367365542</v>
      </c>
      <c r="FB10" s="54">
        <v>8.982035928143713</v>
      </c>
      <c r="FC10" s="54">
        <v>6.130268199233717</v>
      </c>
      <c r="FD10" s="54">
        <v>12.345679012345679</v>
      </c>
      <c r="FE10" s="54">
        <v>10.178117048346056</v>
      </c>
      <c r="FF10" s="54">
        <v>6.191950464396285</v>
      </c>
      <c r="FG10" s="54">
        <v>11.320754716981131</v>
      </c>
      <c r="FH10" s="54">
        <v>7.765314926660914</v>
      </c>
      <c r="FI10" s="54">
        <v>4.552352048558422</v>
      </c>
      <c r="FJ10" s="51">
        <v>9.276829011174362</v>
      </c>
      <c r="FK10" s="51">
        <v>7.515657620041753</v>
      </c>
      <c r="FL10" s="51">
        <v>11.073253833049403</v>
      </c>
      <c r="FM10" s="44">
        <v>9.115770282588878</v>
      </c>
      <c r="FN10" s="44">
        <v>9.837467921300258</v>
      </c>
      <c r="FO10" s="44">
        <v>7.662835249042145</v>
      </c>
      <c r="FP10" s="44">
        <v>7.054673721340388</v>
      </c>
      <c r="FQ10" s="44">
        <v>9.32994062765055</v>
      </c>
      <c r="FR10" s="44">
        <v>3.0959752321981426</v>
      </c>
      <c r="FS10" s="44">
        <v>11.320754716981131</v>
      </c>
      <c r="FT10" s="44">
        <v>10.353753235547885</v>
      </c>
      <c r="FU10" s="44">
        <v>12.139605462822459</v>
      </c>
      <c r="FV10" s="114">
        <v>1065</v>
      </c>
      <c r="FW10" s="114">
        <v>1337</v>
      </c>
      <c r="FX10" s="104">
        <f t="shared" si="0"/>
        <v>79.65594614809275</v>
      </c>
      <c r="FY10" s="116">
        <v>0.6491727980274329</v>
      </c>
      <c r="FZ10" s="91">
        <v>2</v>
      </c>
    </row>
    <row r="11" spans="1:182" ht="11.25">
      <c r="A11" s="90" t="s">
        <v>149</v>
      </c>
      <c r="B11" s="58">
        <v>6109</v>
      </c>
      <c r="C11" s="58">
        <v>9</v>
      </c>
      <c r="D11" s="27" t="s">
        <v>29</v>
      </c>
      <c r="E11" s="58" t="s">
        <v>54</v>
      </c>
      <c r="F11" s="106">
        <v>112.6</v>
      </c>
      <c r="G11" s="91">
        <v>13657</v>
      </c>
      <c r="H11" s="44">
        <f t="shared" si="1"/>
        <v>121.28774422735347</v>
      </c>
      <c r="I11" s="92">
        <f t="shared" si="2"/>
        <v>0.08067282446976831</v>
      </c>
      <c r="J11" s="53">
        <f t="shared" si="3"/>
        <v>1.5611461283987536</v>
      </c>
      <c r="K11" s="91">
        <v>7022</v>
      </c>
      <c r="L11" s="44">
        <f t="shared" si="4"/>
        <v>51.41685582485172</v>
      </c>
      <c r="M11" s="91">
        <v>6635</v>
      </c>
      <c r="N11" s="44">
        <f t="shared" si="5"/>
        <v>48.58314417514828</v>
      </c>
      <c r="O11" s="44">
        <f t="shared" si="6"/>
        <v>105.83270535041447</v>
      </c>
      <c r="P11" s="91">
        <v>3138</v>
      </c>
      <c r="Q11" s="44">
        <f t="shared" si="7"/>
        <v>22.977227795269826</v>
      </c>
      <c r="R11" s="91">
        <v>9314</v>
      </c>
      <c r="S11" s="44">
        <f t="shared" si="8"/>
        <v>68.19945815332797</v>
      </c>
      <c r="T11" s="91">
        <v>1205</v>
      </c>
      <c r="U11" s="44">
        <f t="shared" si="9"/>
        <v>8.823314051402212</v>
      </c>
      <c r="V11" s="44">
        <f t="shared" si="10"/>
        <v>46.628730942666955</v>
      </c>
      <c r="W11" s="44">
        <f t="shared" si="11"/>
        <v>38.40025493945188</v>
      </c>
      <c r="X11" s="91">
        <v>14111</v>
      </c>
      <c r="Y11" s="92">
        <f t="shared" si="12"/>
        <v>0.07607378817814087</v>
      </c>
      <c r="Z11" s="53">
        <f t="shared" si="13"/>
        <v>1.4633033469006818</v>
      </c>
      <c r="AA11" s="44">
        <v>63</v>
      </c>
      <c r="AB11" s="44">
        <v>1.3</v>
      </c>
      <c r="AC11" s="93">
        <v>114.26</v>
      </c>
      <c r="AD11" s="93">
        <v>57.95</v>
      </c>
      <c r="AE11" s="93">
        <v>1.54</v>
      </c>
      <c r="AF11" s="93">
        <v>37</v>
      </c>
      <c r="AG11" s="92">
        <v>0.649</v>
      </c>
      <c r="AH11" s="92">
        <v>0.772</v>
      </c>
      <c r="AI11" s="94">
        <v>0.7281828895353173</v>
      </c>
      <c r="AJ11" s="94">
        <v>0.5204259301752934</v>
      </c>
      <c r="AK11" s="94">
        <v>0.9305164233576642</v>
      </c>
      <c r="AL11" s="94">
        <v>0.7364800962943857</v>
      </c>
      <c r="AM11" s="94">
        <v>0.7289013348406651</v>
      </c>
      <c r="AN11" s="52">
        <v>131</v>
      </c>
      <c r="AO11" s="52">
        <v>6</v>
      </c>
      <c r="AP11" s="92">
        <v>0.3434336</v>
      </c>
      <c r="AQ11" s="95">
        <v>346728.3564611813</v>
      </c>
      <c r="AR11" s="95">
        <v>357286.69486716535</v>
      </c>
      <c r="AS11" s="91">
        <v>113443.53</v>
      </c>
      <c r="AT11" s="53">
        <v>0.4273</v>
      </c>
      <c r="AU11" s="96">
        <v>3.7034304684618222</v>
      </c>
      <c r="AV11" s="96">
        <v>6.883068978236813</v>
      </c>
      <c r="AW11" s="96">
        <v>10.586499446698635</v>
      </c>
      <c r="AX11" s="63">
        <v>89.41350055330136</v>
      </c>
      <c r="AY11" s="97">
        <v>21.1</v>
      </c>
      <c r="AZ11" s="96">
        <v>51.062243756988444</v>
      </c>
      <c r="BA11" s="22">
        <f t="shared" si="14"/>
        <v>98.10218978102189</v>
      </c>
      <c r="BB11" s="22">
        <v>1.897810218978102</v>
      </c>
      <c r="BC11" s="29">
        <v>1.6058394160583942</v>
      </c>
      <c r="BD11" s="98">
        <v>41.67</v>
      </c>
      <c r="BE11" s="98">
        <v>22.49</v>
      </c>
      <c r="BF11" s="98">
        <v>35.84</v>
      </c>
      <c r="BG11" s="44">
        <v>19</v>
      </c>
      <c r="BH11" s="99">
        <v>36.7</v>
      </c>
      <c r="BI11" s="23">
        <v>93.10473350726798</v>
      </c>
      <c r="BJ11" s="23">
        <v>91.6</v>
      </c>
      <c r="BK11" s="22">
        <v>8.650764070070815</v>
      </c>
      <c r="BL11" s="23">
        <v>8.01</v>
      </c>
      <c r="BM11" s="23">
        <v>79.50324457373014</v>
      </c>
      <c r="BN11" s="25">
        <v>22.336858395666752</v>
      </c>
      <c r="BO11" s="25">
        <v>2.5019344854268764</v>
      </c>
      <c r="BP11" s="25">
        <v>0.4642765024503482</v>
      </c>
      <c r="BQ11" s="25">
        <v>84.2661851947382</v>
      </c>
      <c r="BR11" s="25">
        <v>52.1279339695641</v>
      </c>
      <c r="BS11" s="25">
        <v>11.374774310033532</v>
      </c>
      <c r="BT11" s="93">
        <v>1.26</v>
      </c>
      <c r="BU11" s="100">
        <v>1.2658227848101267</v>
      </c>
      <c r="BV11" s="100">
        <v>20.253164556962027</v>
      </c>
      <c r="BW11" s="25">
        <v>1.7</v>
      </c>
      <c r="BX11" s="25">
        <v>0.2</v>
      </c>
      <c r="BY11" s="25">
        <v>23.4</v>
      </c>
      <c r="BZ11" s="25">
        <v>9.7</v>
      </c>
      <c r="CA11" s="37">
        <v>771.8885539954422</v>
      </c>
      <c r="CB11" s="37">
        <v>1867.2351687127841</v>
      </c>
      <c r="CC11" s="101" t="s">
        <v>73</v>
      </c>
      <c r="CD11" s="93">
        <v>15</v>
      </c>
      <c r="CE11" s="40">
        <v>8906</v>
      </c>
      <c r="CF11" s="102">
        <v>65.2119792048034</v>
      </c>
      <c r="CG11" s="40">
        <v>1936</v>
      </c>
      <c r="CH11" s="44">
        <v>14.175880500842059</v>
      </c>
      <c r="CI11" s="42">
        <v>11985</v>
      </c>
      <c r="CJ11" s="44">
        <v>87.75719411290913</v>
      </c>
      <c r="CK11" s="25">
        <v>85.0534857985983</v>
      </c>
      <c r="CL11" s="25">
        <v>7.583917373662855</v>
      </c>
      <c r="CM11" s="25">
        <v>5.451862781261527</v>
      </c>
      <c r="CN11" s="44">
        <v>12.932497233493176</v>
      </c>
      <c r="CO11" s="44">
        <v>16.119746689694875</v>
      </c>
      <c r="CP11" s="25">
        <v>76.73031026252983</v>
      </c>
      <c r="CQ11" s="25">
        <v>65.2008077181961</v>
      </c>
      <c r="CR11" s="89">
        <v>100.79349026324611</v>
      </c>
      <c r="CS11" s="89">
        <v>56.77749360613811</v>
      </c>
      <c r="CV11" s="44">
        <v>15.505077913016512</v>
      </c>
      <c r="CW11" s="44">
        <v>15.505077913016512</v>
      </c>
      <c r="CX11" s="44">
        <v>31.010155826033024</v>
      </c>
      <c r="CY11" s="50">
        <v>693.9078751857355</v>
      </c>
      <c r="CZ11" s="50">
        <v>468.75</v>
      </c>
      <c r="DA11" s="50">
        <v>584.7237103933875</v>
      </c>
      <c r="DB11" s="50">
        <v>669.0430013843419</v>
      </c>
      <c r="DC11" s="50">
        <v>468.2738301482996</v>
      </c>
      <c r="DD11" s="50">
        <v>569.4998350264065</v>
      </c>
      <c r="DE11" s="52">
        <v>186</v>
      </c>
      <c r="DF11" s="52">
        <v>140</v>
      </c>
      <c r="DG11" s="52">
        <v>163</v>
      </c>
      <c r="DH11" s="52">
        <v>195</v>
      </c>
      <c r="DI11" s="52">
        <v>140</v>
      </c>
      <c r="DJ11" s="52">
        <v>168</v>
      </c>
      <c r="DK11" s="52">
        <v>113</v>
      </c>
      <c r="DL11" s="52">
        <v>126</v>
      </c>
      <c r="DM11" s="52">
        <v>119</v>
      </c>
      <c r="DN11" s="52">
        <v>119</v>
      </c>
      <c r="DO11" s="52">
        <v>125</v>
      </c>
      <c r="DP11" s="52">
        <v>122</v>
      </c>
      <c r="DQ11" s="52">
        <v>158</v>
      </c>
      <c r="DR11" s="52">
        <v>19</v>
      </c>
      <c r="DS11" s="52">
        <v>89</v>
      </c>
      <c r="DT11" s="52">
        <v>159</v>
      </c>
      <c r="DU11" s="52">
        <v>19</v>
      </c>
      <c r="DV11" s="52">
        <v>91</v>
      </c>
      <c r="DW11" s="44">
        <v>620.3</v>
      </c>
      <c r="DX11" s="44">
        <v>1.8</v>
      </c>
      <c r="DY11" s="44">
        <v>5.5</v>
      </c>
      <c r="DZ11" s="44">
        <v>95.1</v>
      </c>
      <c r="EA11" s="44">
        <v>871.1</v>
      </c>
      <c r="EB11" s="44">
        <v>2</v>
      </c>
      <c r="EC11" s="44">
        <v>9.3</v>
      </c>
      <c r="ED11" s="44">
        <v>131.1</v>
      </c>
      <c r="EE11" s="44">
        <v>359.45</v>
      </c>
      <c r="EF11" s="44">
        <v>1.5</v>
      </c>
      <c r="EG11" s="44">
        <v>1.5</v>
      </c>
      <c r="EH11" s="44">
        <v>57.7</v>
      </c>
      <c r="EI11" s="53">
        <v>73.53</v>
      </c>
      <c r="EJ11" s="53">
        <v>54.77</v>
      </c>
      <c r="EK11" s="53">
        <v>70.21</v>
      </c>
      <c r="EL11" s="53">
        <v>51.76</v>
      </c>
      <c r="EM11" s="53">
        <v>76.99</v>
      </c>
      <c r="EN11" s="53">
        <v>57.91</v>
      </c>
      <c r="EO11" s="53">
        <v>54.25</v>
      </c>
      <c r="EP11" s="53">
        <v>61.02</v>
      </c>
      <c r="EQ11" s="53">
        <v>61.85</v>
      </c>
      <c r="ER11" s="53">
        <v>51.29</v>
      </c>
      <c r="ES11" s="53">
        <v>59.4</v>
      </c>
      <c r="ET11" s="53">
        <v>60.23</v>
      </c>
      <c r="EU11" s="53">
        <v>57.32</v>
      </c>
      <c r="EV11" s="53">
        <v>62.71</v>
      </c>
      <c r="EW11" s="53">
        <v>63.54</v>
      </c>
      <c r="EX11" s="51">
        <v>9.356081452944414</v>
      </c>
      <c r="EY11" s="51">
        <v>10.548523206751055</v>
      </c>
      <c r="EZ11" s="51">
        <v>8.05523590333717</v>
      </c>
      <c r="FA11" s="54">
        <v>11.07011070110701</v>
      </c>
      <c r="FB11" s="54">
        <v>9.569377990430622</v>
      </c>
      <c r="FC11" s="54">
        <v>6.0606060606060606</v>
      </c>
      <c r="FD11" s="54">
        <v>11.627906976744185</v>
      </c>
      <c r="FE11" s="54">
        <v>9.389671361502348</v>
      </c>
      <c r="FF11" s="54">
        <v>10.989010989010989</v>
      </c>
      <c r="FG11" s="54">
        <v>10.443864229765014</v>
      </c>
      <c r="FH11" s="54">
        <v>7.317073170731708</v>
      </c>
      <c r="FI11" s="54">
        <v>0</v>
      </c>
      <c r="FJ11" s="51">
        <v>7.705008255365988</v>
      </c>
      <c r="FK11" s="51">
        <v>9.49367088607595</v>
      </c>
      <c r="FL11" s="51">
        <v>5.753739930955121</v>
      </c>
      <c r="FM11" s="44">
        <v>4.920049200492005</v>
      </c>
      <c r="FN11" s="44">
        <v>8.373205741626794</v>
      </c>
      <c r="FO11" s="44">
        <v>18.18181818181818</v>
      </c>
      <c r="FP11" s="44">
        <v>4.651162790697675</v>
      </c>
      <c r="FQ11" s="44">
        <v>11.737089201877934</v>
      </c>
      <c r="FR11" s="44">
        <v>21.978021978021978</v>
      </c>
      <c r="FS11" s="44">
        <v>5.221932114882507</v>
      </c>
      <c r="FT11" s="44">
        <v>4.878048780487805</v>
      </c>
      <c r="FU11" s="44">
        <v>13.513513513513514</v>
      </c>
      <c r="FV11" s="114">
        <v>614</v>
      </c>
      <c r="FW11" s="114">
        <v>764</v>
      </c>
      <c r="FX11" s="104">
        <f t="shared" si="0"/>
        <v>80.36649214659685</v>
      </c>
      <c r="FY11" s="116">
        <v>0.7344252440193397</v>
      </c>
      <c r="FZ11" s="91">
        <v>3</v>
      </c>
    </row>
    <row r="12" spans="1:182" ht="11.25">
      <c r="A12" s="90" t="s">
        <v>150</v>
      </c>
      <c r="B12" s="58">
        <v>6110</v>
      </c>
      <c r="C12" s="58">
        <v>10</v>
      </c>
      <c r="D12" s="27" t="s">
        <v>30</v>
      </c>
      <c r="E12" s="58" t="s">
        <v>54</v>
      </c>
      <c r="F12" s="106">
        <v>523.9</v>
      </c>
      <c r="G12" s="91">
        <v>25816</v>
      </c>
      <c r="H12" s="44">
        <f t="shared" si="1"/>
        <v>49.276579499904564</v>
      </c>
      <c r="I12" s="92">
        <f t="shared" si="2"/>
        <v>0.15249686142721963</v>
      </c>
      <c r="J12" s="53">
        <f t="shared" si="3"/>
        <v>2.9510542908942097</v>
      </c>
      <c r="K12" s="91">
        <v>12955</v>
      </c>
      <c r="L12" s="44">
        <f t="shared" si="4"/>
        <v>50.18205763867369</v>
      </c>
      <c r="M12" s="91">
        <v>12861</v>
      </c>
      <c r="N12" s="44">
        <f t="shared" si="5"/>
        <v>49.81794236132631</v>
      </c>
      <c r="O12" s="44">
        <f t="shared" si="6"/>
        <v>100.73089184355804</v>
      </c>
      <c r="P12" s="91">
        <v>6263</v>
      </c>
      <c r="Q12" s="44">
        <f t="shared" si="7"/>
        <v>24.260148744964365</v>
      </c>
      <c r="R12" s="91">
        <v>17456</v>
      </c>
      <c r="S12" s="44">
        <f t="shared" si="8"/>
        <v>67.6169817167648</v>
      </c>
      <c r="T12" s="91">
        <v>2097</v>
      </c>
      <c r="U12" s="44">
        <f t="shared" si="9"/>
        <v>8.12286953827084</v>
      </c>
      <c r="V12" s="44">
        <f t="shared" si="10"/>
        <v>47.89184234647113</v>
      </c>
      <c r="W12" s="44">
        <f t="shared" si="11"/>
        <v>33.48235669806802</v>
      </c>
      <c r="X12" s="91">
        <v>30404</v>
      </c>
      <c r="Y12" s="92">
        <f t="shared" si="12"/>
        <v>0.1639109528572174</v>
      </c>
      <c r="Z12" s="53">
        <f t="shared" si="13"/>
        <v>3.1528789567832423</v>
      </c>
      <c r="AA12" s="44">
        <v>16.8</v>
      </c>
      <c r="AB12" s="44">
        <v>2</v>
      </c>
      <c r="AC12" s="93">
        <v>90.31</v>
      </c>
      <c r="AD12" s="93">
        <v>55.46</v>
      </c>
      <c r="AE12" s="93">
        <v>5.23</v>
      </c>
      <c r="AF12" s="93">
        <v>97</v>
      </c>
      <c r="AG12" s="92">
        <v>0.691</v>
      </c>
      <c r="AH12" s="92">
        <v>0.777</v>
      </c>
      <c r="AI12" s="94">
        <v>0.6746399134318736</v>
      </c>
      <c r="AJ12" s="94">
        <v>0.5138548873199327</v>
      </c>
      <c r="AK12" s="94">
        <v>0.9181760964495917</v>
      </c>
      <c r="AL12" s="94">
        <v>0.7049097351105111</v>
      </c>
      <c r="AM12" s="94">
        <v>0.7028951580779772</v>
      </c>
      <c r="AN12" s="52">
        <v>201</v>
      </c>
      <c r="AO12" s="52">
        <v>16</v>
      </c>
      <c r="AP12" s="92">
        <v>0.244636</v>
      </c>
      <c r="AQ12" s="95">
        <v>462273.51729374053</v>
      </c>
      <c r="AR12" s="95">
        <v>470777.2201788426</v>
      </c>
      <c r="AS12" s="91">
        <v>128015.8</v>
      </c>
      <c r="AT12" s="53">
        <v>0.43295</v>
      </c>
      <c r="AU12" s="96">
        <v>3.3809819763828464</v>
      </c>
      <c r="AV12" s="96">
        <v>10.263103376838616</v>
      </c>
      <c r="AW12" s="96">
        <v>13.644085353221463</v>
      </c>
      <c r="AX12" s="63">
        <v>86.35591464677853</v>
      </c>
      <c r="AY12" s="97">
        <v>26.2</v>
      </c>
      <c r="AZ12" s="96">
        <v>57.95554577464789</v>
      </c>
      <c r="BA12" s="22">
        <f t="shared" si="14"/>
        <v>95.6901461932789</v>
      </c>
      <c r="BB12" s="22">
        <v>4.309853806721094</v>
      </c>
      <c r="BC12" s="29">
        <v>4.309853806721094</v>
      </c>
      <c r="BD12" s="98">
        <v>28.23</v>
      </c>
      <c r="BE12" s="98">
        <v>22.38</v>
      </c>
      <c r="BF12" s="98">
        <v>49.39</v>
      </c>
      <c r="BG12" s="44">
        <v>17</v>
      </c>
      <c r="BH12" s="99">
        <v>27</v>
      </c>
      <c r="BI12" s="23">
        <v>92.67165492957747</v>
      </c>
      <c r="BJ12" s="23">
        <v>90.2</v>
      </c>
      <c r="BK12" s="22">
        <v>8.695450530035336</v>
      </c>
      <c r="BL12" s="23">
        <v>7.91</v>
      </c>
      <c r="BM12" s="23">
        <v>69.7057604641525</v>
      </c>
      <c r="BN12" s="25">
        <v>13.885608233507677</v>
      </c>
      <c r="BO12" s="25">
        <v>3.3575164501434114</v>
      </c>
      <c r="BP12" s="25">
        <v>0</v>
      </c>
      <c r="BQ12" s="25">
        <v>92.74506495697655</v>
      </c>
      <c r="BR12" s="25">
        <v>59.18677239750295</v>
      </c>
      <c r="BS12" s="25">
        <v>18.22169731736123</v>
      </c>
      <c r="BT12" s="93"/>
      <c r="BU12" s="100">
        <v>0.6666666666666666</v>
      </c>
      <c r="BV12" s="100">
        <v>26</v>
      </c>
      <c r="BW12" s="25">
        <v>2.7</v>
      </c>
      <c r="BX12" s="25">
        <v>0.1</v>
      </c>
      <c r="BY12" s="25">
        <v>24.6</v>
      </c>
      <c r="BZ12" s="25">
        <v>9.1</v>
      </c>
      <c r="CA12" s="37">
        <v>315.07226970186287</v>
      </c>
      <c r="CB12" s="37">
        <v>1831.3575676420778</v>
      </c>
      <c r="CC12" s="101" t="s">
        <v>73</v>
      </c>
      <c r="CD12" s="93">
        <v>20</v>
      </c>
      <c r="CE12" s="40">
        <v>16943</v>
      </c>
      <c r="CF12" s="102">
        <v>65.62984195847537</v>
      </c>
      <c r="CG12" s="40">
        <v>2730</v>
      </c>
      <c r="CH12" s="44">
        <v>10.574837310195228</v>
      </c>
      <c r="CI12" s="42">
        <v>19042</v>
      </c>
      <c r="CJ12" s="44">
        <v>73.76045863030679</v>
      </c>
      <c r="CK12" s="25">
        <v>86.00753217729587</v>
      </c>
      <c r="CL12" s="25">
        <v>8.97653437073211</v>
      </c>
      <c r="CM12" s="25">
        <v>4.262715722385465</v>
      </c>
      <c r="CN12" s="44">
        <v>11.844555725696313</v>
      </c>
      <c r="CO12" s="44">
        <v>13.10272536687631</v>
      </c>
      <c r="CP12" s="25">
        <v>77.2884440400364</v>
      </c>
      <c r="CQ12" s="25">
        <v>56.809968847352025</v>
      </c>
      <c r="CR12" s="89">
        <v>74.22658116999929</v>
      </c>
      <c r="CS12" s="89">
        <v>31.495280675608544</v>
      </c>
      <c r="CT12" s="44">
        <v>65.13331044741962</v>
      </c>
      <c r="CU12" s="44">
        <v>8.010069802036845</v>
      </c>
      <c r="CV12" s="44">
        <v>48.04458537522821</v>
      </c>
      <c r="CW12" s="44">
        <v>14.413375612568464</v>
      </c>
      <c r="CX12" s="44">
        <v>62.457960987796675</v>
      </c>
      <c r="CY12" s="50">
        <v>535.5543614544151</v>
      </c>
      <c r="CZ12" s="50">
        <v>407.61836952652186</v>
      </c>
      <c r="DA12" s="50">
        <v>471.38648334970094</v>
      </c>
      <c r="DB12" s="50">
        <v>539.5880010617465</v>
      </c>
      <c r="DC12" s="50">
        <v>464.4836117076768</v>
      </c>
      <c r="DD12" s="50">
        <v>502.3505672582582</v>
      </c>
      <c r="DE12" s="52">
        <v>129</v>
      </c>
      <c r="DF12" s="52">
        <v>120</v>
      </c>
      <c r="DG12" s="52">
        <v>124</v>
      </c>
      <c r="DH12" s="52">
        <v>128</v>
      </c>
      <c r="DI12" s="52">
        <v>102</v>
      </c>
      <c r="DJ12" s="52">
        <v>115</v>
      </c>
      <c r="DK12" s="52">
        <v>105</v>
      </c>
      <c r="DL12" s="52">
        <v>112</v>
      </c>
      <c r="DM12" s="52">
        <v>109</v>
      </c>
      <c r="DN12" s="52">
        <v>104</v>
      </c>
      <c r="DO12" s="52">
        <v>99</v>
      </c>
      <c r="DP12" s="52">
        <v>101</v>
      </c>
      <c r="DQ12" s="52">
        <v>92</v>
      </c>
      <c r="DR12" s="52">
        <v>23</v>
      </c>
      <c r="DS12" s="52">
        <v>58</v>
      </c>
      <c r="DT12" s="52">
        <v>91</v>
      </c>
      <c r="DU12" s="52">
        <v>22</v>
      </c>
      <c r="DV12" s="52">
        <v>57</v>
      </c>
      <c r="DW12" s="44">
        <v>846.3</v>
      </c>
      <c r="DX12" s="44">
        <v>2.5</v>
      </c>
      <c r="DY12" s="44">
        <v>5.3</v>
      </c>
      <c r="DZ12" s="44">
        <v>76.5</v>
      </c>
      <c r="EA12" s="44">
        <v>986.3</v>
      </c>
      <c r="EB12" s="44">
        <v>2.3</v>
      </c>
      <c r="EC12" s="44">
        <v>8.2</v>
      </c>
      <c r="ED12" s="44">
        <v>89.4</v>
      </c>
      <c r="EE12" s="44">
        <v>700.7</v>
      </c>
      <c r="EF12" s="44">
        <v>3</v>
      </c>
      <c r="EG12" s="44">
        <v>2.2</v>
      </c>
      <c r="EH12" s="44">
        <v>63.1</v>
      </c>
      <c r="EI12" s="53">
        <v>78.04</v>
      </c>
      <c r="EJ12" s="53">
        <v>59.17</v>
      </c>
      <c r="EK12" s="53">
        <v>75.45</v>
      </c>
      <c r="EL12" s="53">
        <v>56.47</v>
      </c>
      <c r="EM12" s="53">
        <v>80.73</v>
      </c>
      <c r="EN12" s="53">
        <v>61.97</v>
      </c>
      <c r="EO12" s="53">
        <v>58.22</v>
      </c>
      <c r="EP12" s="53">
        <v>61.63</v>
      </c>
      <c r="EQ12" s="53">
        <v>66.42</v>
      </c>
      <c r="ER12" s="53">
        <v>55.68</v>
      </c>
      <c r="ES12" s="53">
        <v>60.9</v>
      </c>
      <c r="ET12" s="53">
        <v>65.69</v>
      </c>
      <c r="EU12" s="53">
        <v>60.87</v>
      </c>
      <c r="EV12" s="53">
        <v>62.38</v>
      </c>
      <c r="EW12" s="53">
        <v>67.17</v>
      </c>
      <c r="EX12" s="51">
        <v>9.324667985306585</v>
      </c>
      <c r="EY12" s="51">
        <v>10.135135135135135</v>
      </c>
      <c r="EZ12" s="51">
        <v>8.508224617129892</v>
      </c>
      <c r="FA12" s="54">
        <v>11.647254575707155</v>
      </c>
      <c r="FB12" s="54">
        <v>9.086320040383644</v>
      </c>
      <c r="FC12" s="54">
        <v>5.633802816901409</v>
      </c>
      <c r="FD12" s="54">
        <v>11.824324324324325</v>
      </c>
      <c r="FE12" s="54">
        <v>10</v>
      </c>
      <c r="FF12" s="54">
        <v>5.434782608695652</v>
      </c>
      <c r="FG12" s="54">
        <v>11.475409836065573</v>
      </c>
      <c r="FH12" s="54">
        <v>8.15494393476045</v>
      </c>
      <c r="FI12" s="54">
        <v>5.847953216374268</v>
      </c>
      <c r="FJ12" s="51">
        <v>9.607233681831026</v>
      </c>
      <c r="FK12" s="51">
        <v>7.882882882882882</v>
      </c>
      <c r="FL12" s="51">
        <v>11.344299489506522</v>
      </c>
      <c r="FM12" s="44">
        <v>18.302828618968388</v>
      </c>
      <c r="FN12" s="44">
        <v>5.047955577990914</v>
      </c>
      <c r="FO12" s="44">
        <v>5.633802816901409</v>
      </c>
      <c r="FP12" s="44">
        <v>15.202702702702704</v>
      </c>
      <c r="FQ12" s="44">
        <v>3</v>
      </c>
      <c r="FR12" s="44">
        <v>10.869565217391305</v>
      </c>
      <c r="FS12" s="44">
        <v>21.311475409836063</v>
      </c>
      <c r="FT12" s="44">
        <v>7.135575942915392</v>
      </c>
      <c r="FU12" s="44">
        <v>0</v>
      </c>
      <c r="FV12" s="114">
        <v>857</v>
      </c>
      <c r="FW12" s="114">
        <v>1056</v>
      </c>
      <c r="FX12" s="104">
        <f t="shared" si="0"/>
        <v>81.15530303030303</v>
      </c>
      <c r="FY12" s="116">
        <v>0.6976388582596542</v>
      </c>
      <c r="FZ12" s="91">
        <v>1</v>
      </c>
    </row>
    <row r="13" spans="1:182" ht="11.25">
      <c r="A13" s="90" t="s">
        <v>151</v>
      </c>
      <c r="B13" s="58">
        <v>6111</v>
      </c>
      <c r="C13" s="58">
        <v>11</v>
      </c>
      <c r="D13" s="27" t="s">
        <v>31</v>
      </c>
      <c r="E13" s="58" t="s">
        <v>54</v>
      </c>
      <c r="F13" s="106">
        <v>44.6</v>
      </c>
      <c r="G13" s="91">
        <v>13743</v>
      </c>
      <c r="H13" s="44">
        <f t="shared" si="1"/>
        <v>308.1390134529148</v>
      </c>
      <c r="I13" s="92">
        <f t="shared" si="2"/>
        <v>0.08118083229757822</v>
      </c>
      <c r="J13" s="53">
        <f t="shared" si="3"/>
        <v>1.5709768794452712</v>
      </c>
      <c r="K13" s="91">
        <v>6777</v>
      </c>
      <c r="L13" s="44">
        <f t="shared" si="4"/>
        <v>49.31237721021611</v>
      </c>
      <c r="M13" s="91">
        <v>6966</v>
      </c>
      <c r="N13" s="44">
        <f t="shared" si="5"/>
        <v>50.68762278978389</v>
      </c>
      <c r="O13" s="44">
        <f t="shared" si="6"/>
        <v>97.28682170542636</v>
      </c>
      <c r="P13" s="91">
        <v>3634</v>
      </c>
      <c r="Q13" s="44">
        <f t="shared" si="7"/>
        <v>26.442552572218585</v>
      </c>
      <c r="R13" s="91">
        <v>9151</v>
      </c>
      <c r="S13" s="44">
        <f t="shared" si="8"/>
        <v>66.58662591864949</v>
      </c>
      <c r="T13" s="91">
        <v>958</v>
      </c>
      <c r="U13" s="44">
        <f t="shared" si="9"/>
        <v>6.9708215091319214</v>
      </c>
      <c r="V13" s="44">
        <f t="shared" si="10"/>
        <v>50.18030816304229</v>
      </c>
      <c r="W13" s="44">
        <f t="shared" si="11"/>
        <v>26.3621353880022</v>
      </c>
      <c r="X13" s="91">
        <v>14955</v>
      </c>
      <c r="Y13" s="92">
        <f t="shared" si="12"/>
        <v>0.08062387514733872</v>
      </c>
      <c r="Z13" s="53">
        <f t="shared" si="13"/>
        <v>1.5508257071008218</v>
      </c>
      <c r="AA13" s="44">
        <v>47.2</v>
      </c>
      <c r="AB13" s="44">
        <v>2</v>
      </c>
      <c r="AC13" s="93">
        <v>109.44</v>
      </c>
      <c r="AD13" s="93">
        <v>51.81</v>
      </c>
      <c r="AE13" s="93">
        <v>13.24</v>
      </c>
      <c r="AF13" s="93">
        <v>79</v>
      </c>
      <c r="AG13" s="92">
        <v>0.661</v>
      </c>
      <c r="AH13" s="92">
        <v>0.746</v>
      </c>
      <c r="AI13" s="94">
        <v>0.6679275103980986</v>
      </c>
      <c r="AJ13" s="94">
        <v>0.5403110269873759</v>
      </c>
      <c r="AK13" s="94">
        <v>0.9283932069653545</v>
      </c>
      <c r="AL13" s="94">
        <v>0.743259436788496</v>
      </c>
      <c r="AM13" s="94">
        <v>0.7199727952848313</v>
      </c>
      <c r="AN13" s="52">
        <v>162</v>
      </c>
      <c r="AO13" s="52">
        <v>10</v>
      </c>
      <c r="AP13" s="92">
        <v>0.2284356</v>
      </c>
      <c r="AQ13" s="95">
        <v>667527.8199520671</v>
      </c>
      <c r="AR13" s="95">
        <v>678713.0599161175</v>
      </c>
      <c r="AS13" s="91">
        <v>172207.66</v>
      </c>
      <c r="AT13" s="53">
        <v>0.43443</v>
      </c>
      <c r="AU13" s="96">
        <v>3.235071806500378</v>
      </c>
      <c r="AV13" s="96">
        <v>7.331821617535902</v>
      </c>
      <c r="AW13" s="96">
        <v>10.56689342403628</v>
      </c>
      <c r="AX13" s="63">
        <v>89.43310657596372</v>
      </c>
      <c r="AY13" s="97">
        <v>23.1</v>
      </c>
      <c r="AZ13" s="96">
        <v>54.92129906355848</v>
      </c>
      <c r="BA13" s="22">
        <f t="shared" si="14"/>
        <v>94.48576092871394</v>
      </c>
      <c r="BB13" s="22">
        <v>5.514239071286052</v>
      </c>
      <c r="BC13" s="29">
        <v>4.9156539089425</v>
      </c>
      <c r="BD13" s="98">
        <v>36.54</v>
      </c>
      <c r="BE13" s="98">
        <v>20.87</v>
      </c>
      <c r="BF13" s="98">
        <v>42.58</v>
      </c>
      <c r="BG13" s="44">
        <v>11.1</v>
      </c>
      <c r="BH13" s="99">
        <v>25.4</v>
      </c>
      <c r="BI13" s="23">
        <v>93.51464435146444</v>
      </c>
      <c r="BJ13" s="23">
        <v>91.6</v>
      </c>
      <c r="BK13" s="22">
        <v>8.866108786610878</v>
      </c>
      <c r="BL13" s="23">
        <v>8.16</v>
      </c>
      <c r="BM13" s="23">
        <v>66.78550207961973</v>
      </c>
      <c r="BN13" s="25">
        <v>20.7309766327142</v>
      </c>
      <c r="BO13" s="25">
        <v>0</v>
      </c>
      <c r="BP13" s="25">
        <v>0.9886159376872379</v>
      </c>
      <c r="BQ13" s="25">
        <v>87.38765727980827</v>
      </c>
      <c r="BR13" s="25">
        <v>46.85440383463152</v>
      </c>
      <c r="BS13" s="25">
        <v>24.08627920910725</v>
      </c>
      <c r="BT13" s="93">
        <v>1.28</v>
      </c>
      <c r="BU13" s="100">
        <v>0</v>
      </c>
      <c r="BV13" s="100">
        <v>21.428571428571427</v>
      </c>
      <c r="BW13" s="25">
        <v>2.7</v>
      </c>
      <c r="BX13" s="25">
        <v>0.3</v>
      </c>
      <c r="BY13" s="25">
        <v>20.9</v>
      </c>
      <c r="BZ13" s="25">
        <v>11.2</v>
      </c>
      <c r="CA13" s="37">
        <v>667.4979828357662</v>
      </c>
      <c r="CB13" s="37">
        <v>1635.7368150810535</v>
      </c>
      <c r="CC13" s="101" t="s">
        <v>73</v>
      </c>
      <c r="CD13" s="93">
        <v>20</v>
      </c>
      <c r="CE13" s="40">
        <v>9774</v>
      </c>
      <c r="CF13" s="102">
        <v>71.11984282907662</v>
      </c>
      <c r="CG13" s="40">
        <v>1381</v>
      </c>
      <c r="CH13" s="44">
        <v>10.048752091974096</v>
      </c>
      <c r="CI13" s="42">
        <v>8297</v>
      </c>
      <c r="CJ13" s="44">
        <v>60.37255329986175</v>
      </c>
      <c r="CK13" s="25">
        <v>83.40891912320485</v>
      </c>
      <c r="CL13" s="25">
        <v>8.715041572184429</v>
      </c>
      <c r="CM13" s="25">
        <v>5.857898715041572</v>
      </c>
      <c r="CN13" s="44">
        <v>12.229780801209372</v>
      </c>
      <c r="CO13" s="44">
        <v>5.772931366260424</v>
      </c>
      <c r="CP13" s="25">
        <v>71.21489621489621</v>
      </c>
      <c r="CQ13" s="25">
        <v>60.14575267592804</v>
      </c>
      <c r="CR13" s="89">
        <v>84.1767150939221</v>
      </c>
      <c r="CS13" s="89">
        <v>52.96017222820237</v>
      </c>
      <c r="CT13" s="44">
        <v>76.52195201566835</v>
      </c>
      <c r="CU13" s="44">
        <v>5.492084217398401</v>
      </c>
      <c r="CV13" s="44">
        <v>8.141996417521577</v>
      </c>
      <c r="CW13" s="44">
        <v>24.42598925256473</v>
      </c>
      <c r="CX13" s="44">
        <v>32.56798567008631</v>
      </c>
      <c r="CY13" s="50">
        <v>619.2047776206192</v>
      </c>
      <c r="CZ13" s="50">
        <v>399.93651801301377</v>
      </c>
      <c r="DA13" s="50">
        <v>510.1073910296904</v>
      </c>
      <c r="DB13" s="50">
        <v>723.2933157520453</v>
      </c>
      <c r="DC13" s="50">
        <v>462.8146309708295</v>
      </c>
      <c r="DD13" s="50">
        <v>594.1456339030801</v>
      </c>
      <c r="DE13" s="52">
        <v>188</v>
      </c>
      <c r="DF13" s="52">
        <v>129</v>
      </c>
      <c r="DG13" s="52">
        <v>159</v>
      </c>
      <c r="DH13" s="52">
        <v>154</v>
      </c>
      <c r="DI13" s="52">
        <v>108</v>
      </c>
      <c r="DJ13" s="52">
        <v>131</v>
      </c>
      <c r="DK13" s="52">
        <v>132</v>
      </c>
      <c r="DL13" s="52">
        <v>105</v>
      </c>
      <c r="DM13" s="52">
        <v>119</v>
      </c>
      <c r="DN13" s="52">
        <v>110</v>
      </c>
      <c r="DO13" s="52">
        <v>90</v>
      </c>
      <c r="DP13" s="52">
        <v>100</v>
      </c>
      <c r="DQ13" s="52">
        <v>144</v>
      </c>
      <c r="DR13" s="52">
        <v>26</v>
      </c>
      <c r="DS13" s="52">
        <v>85</v>
      </c>
      <c r="DT13" s="52">
        <v>134</v>
      </c>
      <c r="DU13" s="52">
        <v>24</v>
      </c>
      <c r="DV13" s="52">
        <v>79</v>
      </c>
      <c r="DW13" s="44">
        <v>595.2</v>
      </c>
      <c r="DX13" s="44">
        <v>1.8</v>
      </c>
      <c r="DY13" s="44">
        <v>6.2</v>
      </c>
      <c r="DZ13" s="44">
        <v>94.6</v>
      </c>
      <c r="EA13" s="44">
        <v>767.05</v>
      </c>
      <c r="EB13" s="44">
        <v>1.8</v>
      </c>
      <c r="EC13" s="44">
        <v>9.8</v>
      </c>
      <c r="ED13" s="44">
        <v>121.3</v>
      </c>
      <c r="EE13" s="44">
        <v>416.45</v>
      </c>
      <c r="EF13" s="44">
        <v>1.8</v>
      </c>
      <c r="EG13" s="44">
        <v>2.4</v>
      </c>
      <c r="EH13" s="44">
        <v>66.9</v>
      </c>
      <c r="EI13" s="53">
        <v>76.49</v>
      </c>
      <c r="EJ13" s="53">
        <v>57.76</v>
      </c>
      <c r="EK13" s="53">
        <v>73.72</v>
      </c>
      <c r="EL13" s="53">
        <v>55.13</v>
      </c>
      <c r="EM13" s="53">
        <v>79.38</v>
      </c>
      <c r="EN13" s="53">
        <v>60.5</v>
      </c>
      <c r="EO13" s="53">
        <v>55.52</v>
      </c>
      <c r="EP13" s="53">
        <v>59.46</v>
      </c>
      <c r="EQ13" s="53">
        <v>65.96</v>
      </c>
      <c r="ER13" s="53">
        <v>52.94</v>
      </c>
      <c r="ES13" s="53">
        <v>57.63</v>
      </c>
      <c r="ET13" s="53">
        <v>64.13</v>
      </c>
      <c r="EU13" s="53">
        <v>58.21</v>
      </c>
      <c r="EV13" s="53">
        <v>61.37</v>
      </c>
      <c r="EW13" s="53">
        <v>67.87</v>
      </c>
      <c r="EX13" s="51">
        <v>8.656036446469248</v>
      </c>
      <c r="EY13" s="51">
        <v>9.945750452079567</v>
      </c>
      <c r="EZ13" s="51">
        <v>7.3461891643709825</v>
      </c>
      <c r="FA13" s="54">
        <v>11.862396204033214</v>
      </c>
      <c r="FB13" s="54">
        <v>8.8261253309797</v>
      </c>
      <c r="FC13" s="54">
        <v>4.608294930875576</v>
      </c>
      <c r="FD13" s="54">
        <v>12.048192771084338</v>
      </c>
      <c r="FE13" s="54">
        <v>10.186757215619695</v>
      </c>
      <c r="FF13" s="54">
        <v>10</v>
      </c>
      <c r="FG13" s="54">
        <v>11.682242990654204</v>
      </c>
      <c r="FH13" s="54">
        <v>7.352941176470588</v>
      </c>
      <c r="FI13" s="54">
        <v>8.547008547008549</v>
      </c>
      <c r="FJ13" s="51">
        <v>11.389521640091116</v>
      </c>
      <c r="FK13" s="51">
        <v>11.754068716094032</v>
      </c>
      <c r="FL13" s="51">
        <v>11.019283746556475</v>
      </c>
      <c r="FM13" s="44">
        <v>13.048635824436536</v>
      </c>
      <c r="FN13" s="44">
        <v>10.59135039717564</v>
      </c>
      <c r="FO13" s="44">
        <v>9.216589861751151</v>
      </c>
      <c r="FP13" s="44">
        <v>12.048192771084338</v>
      </c>
      <c r="FQ13" s="44">
        <v>11.884550084889643</v>
      </c>
      <c r="FR13" s="44">
        <v>10</v>
      </c>
      <c r="FS13" s="44">
        <v>14.018691588785046</v>
      </c>
      <c r="FT13" s="44">
        <v>9.191176470588236</v>
      </c>
      <c r="FU13" s="44">
        <v>8.547008547008549</v>
      </c>
      <c r="FV13" s="114">
        <v>491</v>
      </c>
      <c r="FW13" s="114">
        <v>646</v>
      </c>
      <c r="FX13" s="104">
        <f t="shared" si="0"/>
        <v>76.0061919504644</v>
      </c>
      <c r="FY13" s="116">
        <v>0.6254959310004654</v>
      </c>
      <c r="FZ13" s="91">
        <v>4</v>
      </c>
    </row>
    <row r="14" spans="1:182" ht="11.25">
      <c r="A14" s="90" t="s">
        <v>152</v>
      </c>
      <c r="B14" s="58">
        <v>6112</v>
      </c>
      <c r="C14" s="58">
        <v>12</v>
      </c>
      <c r="D14" s="27" t="s">
        <v>32</v>
      </c>
      <c r="E14" s="58" t="s">
        <v>54</v>
      </c>
      <c r="F14" s="106">
        <v>153.1</v>
      </c>
      <c r="G14" s="91">
        <v>15209</v>
      </c>
      <c r="H14" s="44">
        <f t="shared" si="1"/>
        <v>99.34030045721751</v>
      </c>
      <c r="I14" s="92">
        <f t="shared" si="2"/>
        <v>0.08984059364140778</v>
      </c>
      <c r="J14" s="53">
        <f t="shared" si="3"/>
        <v>1.7385568914707947</v>
      </c>
      <c r="K14" s="91">
        <v>7832</v>
      </c>
      <c r="L14" s="44">
        <f t="shared" si="4"/>
        <v>51.49582484055493</v>
      </c>
      <c r="M14" s="91">
        <v>7377</v>
      </c>
      <c r="N14" s="44">
        <f t="shared" si="5"/>
        <v>48.50417515944507</v>
      </c>
      <c r="O14" s="44">
        <f t="shared" si="6"/>
        <v>106.16781889657042</v>
      </c>
      <c r="P14" s="91">
        <v>3501</v>
      </c>
      <c r="Q14" s="44">
        <f t="shared" si="7"/>
        <v>23.019264908935497</v>
      </c>
      <c r="R14" s="91">
        <v>10345</v>
      </c>
      <c r="S14" s="44">
        <f t="shared" si="8"/>
        <v>68.01893615622329</v>
      </c>
      <c r="T14" s="91">
        <v>1363</v>
      </c>
      <c r="U14" s="44">
        <f t="shared" si="9"/>
        <v>8.961798934841212</v>
      </c>
      <c r="V14" s="44">
        <f t="shared" si="10"/>
        <v>47.01788303528274</v>
      </c>
      <c r="W14" s="44">
        <f t="shared" si="11"/>
        <v>38.93173379034561</v>
      </c>
      <c r="X14" s="91">
        <v>16148</v>
      </c>
      <c r="Y14" s="92">
        <f t="shared" si="12"/>
        <v>0.08705545542488971</v>
      </c>
      <c r="Z14" s="53">
        <f t="shared" si="13"/>
        <v>1.674539185440593</v>
      </c>
      <c r="AA14" s="44">
        <v>51.9</v>
      </c>
      <c r="AB14" s="44">
        <v>1.2</v>
      </c>
      <c r="AC14" s="93">
        <v>89.61</v>
      </c>
      <c r="AD14" s="93">
        <v>81.26</v>
      </c>
      <c r="AE14" s="93">
        <v>3.13</v>
      </c>
      <c r="AF14" s="93">
        <v>54</v>
      </c>
      <c r="AG14" s="92">
        <v>0.674</v>
      </c>
      <c r="AH14" s="92">
        <v>0.781</v>
      </c>
      <c r="AI14" s="94">
        <v>0.6764750516976853</v>
      </c>
      <c r="AJ14" s="94">
        <v>0.5372454052416605</v>
      </c>
      <c r="AK14" s="94">
        <v>0.9520072463768117</v>
      </c>
      <c r="AL14" s="94">
        <v>0.7174656172986723</v>
      </c>
      <c r="AM14" s="94">
        <v>0.7207983301537075</v>
      </c>
      <c r="AN14" s="52">
        <v>157</v>
      </c>
      <c r="AO14" s="52">
        <v>9</v>
      </c>
      <c r="AP14" s="92">
        <v>0.2837268</v>
      </c>
      <c r="AQ14" s="95">
        <v>381788.1225852611</v>
      </c>
      <c r="AR14" s="95">
        <v>390827.53756260435</v>
      </c>
      <c r="AS14" s="91">
        <v>121707.69</v>
      </c>
      <c r="AT14" s="53">
        <v>0.43512</v>
      </c>
      <c r="AU14" s="96">
        <v>0.7392703128208639</v>
      </c>
      <c r="AV14" s="96">
        <v>4.955849134095421</v>
      </c>
      <c r="AW14" s="96">
        <v>5.6951194469162845</v>
      </c>
      <c r="AX14" s="63">
        <v>94.30488055308372</v>
      </c>
      <c r="AY14" s="97">
        <v>23.8</v>
      </c>
      <c r="AZ14" s="96">
        <v>54.35924369747899</v>
      </c>
      <c r="BA14" s="22">
        <f t="shared" si="14"/>
        <v>98.06763285024155</v>
      </c>
      <c r="BB14" s="22">
        <v>1.932367149758454</v>
      </c>
      <c r="BC14" s="29">
        <v>1.932367149758454</v>
      </c>
      <c r="BD14" s="98">
        <v>42.82</v>
      </c>
      <c r="BE14" s="98">
        <v>15.19</v>
      </c>
      <c r="BF14" s="98">
        <v>41.99</v>
      </c>
      <c r="BG14" s="44">
        <v>12.4</v>
      </c>
      <c r="BH14" s="99">
        <v>18.3</v>
      </c>
      <c r="BI14" s="23">
        <v>92.36694677871148</v>
      </c>
      <c r="BJ14" s="23">
        <v>91.1</v>
      </c>
      <c r="BK14" s="22">
        <v>8.498161764705882</v>
      </c>
      <c r="BL14" s="23">
        <v>7.98</v>
      </c>
      <c r="BM14" s="23">
        <v>69.46167700620373</v>
      </c>
      <c r="BN14" s="25">
        <v>28.11829239208204</v>
      </c>
      <c r="BO14" s="25">
        <v>0</v>
      </c>
      <c r="BP14" s="25">
        <v>1.1686143572621035</v>
      </c>
      <c r="BQ14" s="25">
        <v>84.54567135702361</v>
      </c>
      <c r="BR14" s="25">
        <v>53.61316479847365</v>
      </c>
      <c r="BS14" s="25">
        <v>13.498688290007156</v>
      </c>
      <c r="BT14" s="93">
        <v>2.12</v>
      </c>
      <c r="BU14" s="100">
        <v>1.0638297872340425</v>
      </c>
      <c r="BV14" s="100">
        <v>18.085106382978722</v>
      </c>
      <c r="BW14" s="25">
        <v>2.2</v>
      </c>
      <c r="BX14" s="25">
        <v>0.4</v>
      </c>
      <c r="BY14" s="25">
        <v>23.4</v>
      </c>
      <c r="BZ14" s="25">
        <v>9.3</v>
      </c>
      <c r="CA14" s="37">
        <v>1039.1845379931162</v>
      </c>
      <c r="CB14" s="37">
        <v>1628.2764098490866</v>
      </c>
      <c r="CC14" s="101" t="s">
        <v>73</v>
      </c>
      <c r="CD14" s="93">
        <v>15</v>
      </c>
      <c r="CE14" s="40">
        <v>10722</v>
      </c>
      <c r="CF14" s="102">
        <v>70.49773160628575</v>
      </c>
      <c r="CG14" s="40">
        <v>775</v>
      </c>
      <c r="CH14" s="44">
        <v>5.095667039253073</v>
      </c>
      <c r="CI14" s="42">
        <v>3373</v>
      </c>
      <c r="CJ14" s="44">
        <v>22.17765796567822</v>
      </c>
      <c r="CK14" s="25">
        <v>90.06092134985283</v>
      </c>
      <c r="CL14" s="25">
        <v>3.278800739270313</v>
      </c>
      <c r="CM14" s="25">
        <v>4.120747484427408</v>
      </c>
      <c r="CN14" s="44">
        <v>21.746868368813743</v>
      </c>
      <c r="CO14" s="44">
        <v>8.53005980484734</v>
      </c>
      <c r="CP14" s="25">
        <v>58.66364665911665</v>
      </c>
      <c r="CQ14" s="25">
        <v>48.74286921614198</v>
      </c>
      <c r="CR14" s="89">
        <v>103.18915689391415</v>
      </c>
      <c r="CS14" s="89">
        <v>31.690674753601215</v>
      </c>
      <c r="CT14" s="27"/>
      <c r="CU14" s="27"/>
      <c r="CV14" s="44">
        <v>29.014942695488177</v>
      </c>
      <c r="CW14" s="44">
        <v>21.761207021616134</v>
      </c>
      <c r="CX14" s="44">
        <v>50.77614971710431</v>
      </c>
      <c r="CY14" s="50">
        <v>627.1584472993508</v>
      </c>
      <c r="CZ14" s="50">
        <v>461.3841524573722</v>
      </c>
      <c r="DA14" s="50">
        <v>545.787030524687</v>
      </c>
      <c r="DB14" s="50">
        <v>601.1557295759598</v>
      </c>
      <c r="DC14" s="50">
        <v>469.2048028150806</v>
      </c>
      <c r="DD14" s="50">
        <v>535.7332696794675</v>
      </c>
      <c r="DE14" s="52">
        <v>128</v>
      </c>
      <c r="DF14" s="52">
        <v>126</v>
      </c>
      <c r="DG14" s="52">
        <v>127</v>
      </c>
      <c r="DH14" s="52">
        <v>135</v>
      </c>
      <c r="DI14" s="52">
        <v>123</v>
      </c>
      <c r="DJ14" s="52">
        <v>129</v>
      </c>
      <c r="DK14" s="52">
        <v>137</v>
      </c>
      <c r="DL14" s="52">
        <v>116</v>
      </c>
      <c r="DM14" s="52">
        <v>127</v>
      </c>
      <c r="DN14" s="52">
        <v>144</v>
      </c>
      <c r="DO14" s="52">
        <v>115</v>
      </c>
      <c r="DP14" s="52">
        <v>129</v>
      </c>
      <c r="DQ14" s="52">
        <v>124</v>
      </c>
      <c r="DR14" s="52">
        <v>26</v>
      </c>
      <c r="DS14" s="52">
        <v>75</v>
      </c>
      <c r="DT14" s="52">
        <v>124</v>
      </c>
      <c r="DU14" s="52">
        <v>26</v>
      </c>
      <c r="DV14" s="52">
        <v>76</v>
      </c>
      <c r="DW14" s="44">
        <v>638.9</v>
      </c>
      <c r="DX14" s="44">
        <v>1.9</v>
      </c>
      <c r="DY14" s="44">
        <v>5.6</v>
      </c>
      <c r="DZ14" s="44">
        <v>90.7</v>
      </c>
      <c r="EA14" s="44">
        <v>797</v>
      </c>
      <c r="EB14" s="44">
        <v>1.8</v>
      </c>
      <c r="EC14" s="44">
        <v>8.9</v>
      </c>
      <c r="ED14" s="44">
        <v>111.5</v>
      </c>
      <c r="EE14" s="44">
        <v>474.4</v>
      </c>
      <c r="EF14" s="44">
        <v>2</v>
      </c>
      <c r="EG14" s="44">
        <v>2.1</v>
      </c>
      <c r="EH14" s="44">
        <v>69</v>
      </c>
      <c r="EI14" s="53">
        <v>74.86</v>
      </c>
      <c r="EJ14" s="53">
        <v>56.28</v>
      </c>
      <c r="EK14" s="53">
        <v>72.75</v>
      </c>
      <c r="EL14" s="53">
        <v>53.93</v>
      </c>
      <c r="EM14" s="53">
        <v>77.06</v>
      </c>
      <c r="EN14" s="53">
        <v>58.72</v>
      </c>
      <c r="EO14" s="53">
        <v>56.19</v>
      </c>
      <c r="EP14" s="53">
        <v>58.23</v>
      </c>
      <c r="EQ14" s="53">
        <v>59.42</v>
      </c>
      <c r="ER14" s="53">
        <v>53.78</v>
      </c>
      <c r="ES14" s="53">
        <v>56.49</v>
      </c>
      <c r="ET14" s="53">
        <v>57.11</v>
      </c>
      <c r="EU14" s="53">
        <v>58.69</v>
      </c>
      <c r="EV14" s="53">
        <v>60.03</v>
      </c>
      <c r="EW14" s="53">
        <v>61.83</v>
      </c>
      <c r="EX14" s="51">
        <v>9.606147934678194</v>
      </c>
      <c r="EY14" s="51">
        <v>10.338345864661653</v>
      </c>
      <c r="EZ14" s="51">
        <v>8.840864440078585</v>
      </c>
      <c r="FA14" s="54">
        <v>11.678832116788321</v>
      </c>
      <c r="FB14" s="54">
        <v>8.73362445414847</v>
      </c>
      <c r="FC14" s="54">
        <v>3.968253968253968</v>
      </c>
      <c r="FD14" s="54">
        <v>11.142061281337048</v>
      </c>
      <c r="FE14" s="54">
        <v>10.452961672473869</v>
      </c>
      <c r="FF14" s="54">
        <v>7.633587786259541</v>
      </c>
      <c r="FG14" s="54">
        <v>12.269938650306749</v>
      </c>
      <c r="FH14" s="54">
        <v>8.756567425569177</v>
      </c>
      <c r="FI14" s="54">
        <v>8.264462809917356</v>
      </c>
      <c r="FJ14" s="51">
        <v>10.566762728146013</v>
      </c>
      <c r="FK14" s="51">
        <v>9.398496240601503</v>
      </c>
      <c r="FL14" s="51">
        <v>11.787819253438114</v>
      </c>
      <c r="FM14" s="44">
        <v>8.75912408759124</v>
      </c>
      <c r="FN14" s="44">
        <v>13.100436681222707</v>
      </c>
      <c r="FO14" s="44">
        <v>3.968253968253968</v>
      </c>
      <c r="FP14" s="44">
        <v>5.571030640668524</v>
      </c>
      <c r="FQ14" s="44">
        <v>13.937282229965156</v>
      </c>
      <c r="FR14" s="44">
        <v>0</v>
      </c>
      <c r="FS14" s="44">
        <v>12.269938650306749</v>
      </c>
      <c r="FT14" s="44">
        <v>12.259194395796849</v>
      </c>
      <c r="FU14" s="44">
        <v>8.264462809917356</v>
      </c>
      <c r="FV14" s="114">
        <v>610</v>
      </c>
      <c r="FW14" s="114">
        <v>776</v>
      </c>
      <c r="FX14" s="104">
        <f t="shared" si="0"/>
        <v>78.6082474226804</v>
      </c>
      <c r="FY14" s="116">
        <v>0.7420107231238615</v>
      </c>
      <c r="FZ14" s="91">
        <v>3</v>
      </c>
    </row>
    <row r="15" spans="1:182" ht="11.25">
      <c r="A15" s="90" t="s">
        <v>153</v>
      </c>
      <c r="B15" s="58">
        <v>6113</v>
      </c>
      <c r="C15" s="58">
        <v>13</v>
      </c>
      <c r="D15" s="27" t="s">
        <v>33</v>
      </c>
      <c r="E15" s="58" t="s">
        <v>54</v>
      </c>
      <c r="F15" s="106">
        <v>320</v>
      </c>
      <c r="G15" s="91">
        <v>19071</v>
      </c>
      <c r="H15" s="44">
        <f t="shared" si="1"/>
        <v>59.596875</v>
      </c>
      <c r="I15" s="92">
        <f t="shared" si="2"/>
        <v>0.11265368935073232</v>
      </c>
      <c r="J15" s="53">
        <f t="shared" si="3"/>
        <v>2.1800262000946495</v>
      </c>
      <c r="K15" s="91">
        <v>9852</v>
      </c>
      <c r="L15" s="44">
        <f t="shared" si="4"/>
        <v>51.65958785590687</v>
      </c>
      <c r="M15" s="91">
        <v>9219</v>
      </c>
      <c r="N15" s="44">
        <f t="shared" si="5"/>
        <v>48.34041214409313</v>
      </c>
      <c r="O15" s="44">
        <f t="shared" si="6"/>
        <v>106.86625447445493</v>
      </c>
      <c r="P15" s="91">
        <v>4169</v>
      </c>
      <c r="Q15" s="44">
        <f t="shared" si="7"/>
        <v>21.860416338943946</v>
      </c>
      <c r="R15" s="91">
        <v>12936</v>
      </c>
      <c r="S15" s="44">
        <f t="shared" si="8"/>
        <v>67.83073776938808</v>
      </c>
      <c r="T15" s="91">
        <v>1966</v>
      </c>
      <c r="U15" s="44">
        <f t="shared" si="9"/>
        <v>10.308845891667978</v>
      </c>
      <c r="V15" s="44">
        <f t="shared" si="10"/>
        <v>47.42578849721707</v>
      </c>
      <c r="W15" s="44">
        <f t="shared" si="11"/>
        <v>47.15759174862077</v>
      </c>
      <c r="X15" s="91">
        <v>19985</v>
      </c>
      <c r="Y15" s="92">
        <f t="shared" si="12"/>
        <v>0.10774109962016477</v>
      </c>
      <c r="Z15" s="53">
        <f t="shared" si="13"/>
        <v>2.072434086018718</v>
      </c>
      <c r="AA15" s="44">
        <v>69.9</v>
      </c>
      <c r="AB15" s="44">
        <v>0.9</v>
      </c>
      <c r="AC15" s="93">
        <v>85.73</v>
      </c>
      <c r="AD15" s="93">
        <v>77.81</v>
      </c>
      <c r="AE15" s="93">
        <v>1.29</v>
      </c>
      <c r="AF15" s="93">
        <v>36</v>
      </c>
      <c r="AG15" s="92">
        <v>0.652</v>
      </c>
      <c r="AH15" s="92">
        <v>0.777</v>
      </c>
      <c r="AI15" s="94">
        <v>0.644898676592225</v>
      </c>
      <c r="AJ15" s="94">
        <v>0.49083557702171343</v>
      </c>
      <c r="AK15" s="94">
        <v>0.8904477062993178</v>
      </c>
      <c r="AL15" s="94">
        <v>0.6185788211536034</v>
      </c>
      <c r="AM15" s="94">
        <v>0.661190195266715</v>
      </c>
      <c r="AN15" s="52">
        <v>289</v>
      </c>
      <c r="AO15" s="52">
        <v>30</v>
      </c>
      <c r="AP15" s="92">
        <v>0.345687</v>
      </c>
      <c r="AQ15" s="95">
        <v>260973.97879591063</v>
      </c>
      <c r="AR15" s="95">
        <v>270050.53199545626</v>
      </c>
      <c r="AS15" s="91">
        <v>86958.24</v>
      </c>
      <c r="AT15" s="53">
        <v>0.41676</v>
      </c>
      <c r="AU15" s="96">
        <v>3.374233128834356</v>
      </c>
      <c r="AV15" s="96">
        <v>14.142162047810451</v>
      </c>
      <c r="AW15" s="96">
        <v>17.516395176644806</v>
      </c>
      <c r="AX15" s="63">
        <v>82.4836048233552</v>
      </c>
      <c r="AY15" s="97">
        <v>27.4</v>
      </c>
      <c r="AZ15" s="96">
        <v>51.519327499483225</v>
      </c>
      <c r="BA15" s="22">
        <f t="shared" si="14"/>
        <v>97.72636083990905</v>
      </c>
      <c r="BB15" s="22">
        <v>2.2736391600909456</v>
      </c>
      <c r="BC15" s="29">
        <v>2.2736391600909456</v>
      </c>
      <c r="BD15" s="98">
        <v>57.07</v>
      </c>
      <c r="BE15" s="98">
        <v>12.06</v>
      </c>
      <c r="BF15" s="98">
        <v>30.87</v>
      </c>
      <c r="BG15" s="44">
        <v>34.4</v>
      </c>
      <c r="BH15" s="99">
        <v>40.9</v>
      </c>
      <c r="BI15" s="23">
        <v>86.1779094604837</v>
      </c>
      <c r="BJ15" s="23">
        <v>82.9</v>
      </c>
      <c r="BK15" s="22">
        <v>7.436022876042169</v>
      </c>
      <c r="BL15" s="23">
        <v>6.57</v>
      </c>
      <c r="BM15" s="23">
        <v>72.14640198511167</v>
      </c>
      <c r="BN15" s="25">
        <v>30.49981067777357</v>
      </c>
      <c r="BO15" s="25">
        <v>5.073835668307459</v>
      </c>
      <c r="BP15" s="25">
        <v>0.4165088981446422</v>
      </c>
      <c r="BQ15" s="25">
        <v>81.20030291556229</v>
      </c>
      <c r="BR15" s="25">
        <v>50.85195001893222</v>
      </c>
      <c r="BS15" s="25">
        <v>4.808784551306323</v>
      </c>
      <c r="BT15" s="93">
        <v>1.32</v>
      </c>
      <c r="BU15" s="100">
        <v>0.8928571428571429</v>
      </c>
      <c r="BV15" s="100">
        <v>21.428571428571427</v>
      </c>
      <c r="BW15" s="25">
        <v>2.7</v>
      </c>
      <c r="BX15" s="25">
        <v>0.1</v>
      </c>
      <c r="BY15" s="25">
        <v>19.1</v>
      </c>
      <c r="BZ15" s="25">
        <v>7.1</v>
      </c>
      <c r="CA15" s="37">
        <v>738.201950962299</v>
      </c>
      <c r="CB15" s="37">
        <v>1254.9433166359083</v>
      </c>
      <c r="CC15" s="101" t="s">
        <v>73</v>
      </c>
      <c r="CD15" s="93" t="s">
        <v>75</v>
      </c>
      <c r="CE15" s="40">
        <v>12836</v>
      </c>
      <c r="CF15" s="102">
        <v>67.30638141681086</v>
      </c>
      <c r="CG15" s="40">
        <v>2136</v>
      </c>
      <c r="CH15" s="44">
        <v>11.200251691049237</v>
      </c>
      <c r="CI15" s="42">
        <v>10124</v>
      </c>
      <c r="CJ15" s="44">
        <v>53.085837134916886</v>
      </c>
      <c r="CK15" s="25">
        <v>89.36429024751428</v>
      </c>
      <c r="CL15" s="25">
        <v>0.5447429659403427</v>
      </c>
      <c r="CM15" s="25">
        <v>8.472604188703194</v>
      </c>
      <c r="CN15" s="44">
        <v>11.73048445102602</v>
      </c>
      <c r="CO15" s="44">
        <v>8.340847610459873</v>
      </c>
      <c r="CP15" s="25">
        <v>65.00102817191035</v>
      </c>
      <c r="CQ15" s="25">
        <v>58.46728364994317</v>
      </c>
      <c r="CR15" s="89">
        <v>98.952739281063</v>
      </c>
      <c r="CS15" s="89">
        <v>69.79441222983658</v>
      </c>
      <c r="CT15" s="44">
        <v>58.17374136229023</v>
      </c>
      <c r="CU15" s="44">
        <v>12.833168805528134</v>
      </c>
      <c r="CV15" s="44">
        <v>28.37362387924186</v>
      </c>
      <c r="CW15" s="44">
        <v>17.024174327545115</v>
      </c>
      <c r="CX15" s="44">
        <v>45.39779820678697</v>
      </c>
      <c r="CY15" s="50">
        <v>712.1310062486532</v>
      </c>
      <c r="CZ15" s="50">
        <v>503.0871255431054</v>
      </c>
      <c r="DA15" s="50">
        <v>610.7166629687152</v>
      </c>
      <c r="DB15" s="50">
        <v>589.5837737130918</v>
      </c>
      <c r="DC15" s="50">
        <v>496.44153324597175</v>
      </c>
      <c r="DD15" s="50">
        <v>543.4030105974799</v>
      </c>
      <c r="DE15" s="52">
        <v>129</v>
      </c>
      <c r="DF15" s="52">
        <v>122</v>
      </c>
      <c r="DG15" s="52">
        <v>125</v>
      </c>
      <c r="DH15" s="52">
        <v>163</v>
      </c>
      <c r="DI15" s="52">
        <v>123</v>
      </c>
      <c r="DJ15" s="52">
        <v>144</v>
      </c>
      <c r="DK15" s="52">
        <v>104</v>
      </c>
      <c r="DL15" s="52">
        <v>96</v>
      </c>
      <c r="DM15" s="52">
        <v>100</v>
      </c>
      <c r="DN15" s="52">
        <v>128</v>
      </c>
      <c r="DO15" s="52">
        <v>97</v>
      </c>
      <c r="DP15" s="52">
        <v>113</v>
      </c>
      <c r="DQ15" s="52">
        <v>84</v>
      </c>
      <c r="DR15" s="52">
        <v>19</v>
      </c>
      <c r="DS15" s="52">
        <v>52</v>
      </c>
      <c r="DT15" s="52">
        <v>88</v>
      </c>
      <c r="DU15" s="52">
        <v>19</v>
      </c>
      <c r="DV15" s="52">
        <v>55</v>
      </c>
      <c r="DW15" s="44">
        <v>711.3</v>
      </c>
      <c r="DX15" s="44">
        <v>2.1</v>
      </c>
      <c r="DY15" s="44">
        <v>4.2</v>
      </c>
      <c r="DZ15" s="44">
        <v>79.5</v>
      </c>
      <c r="EA15" s="44">
        <v>928.45</v>
      </c>
      <c r="EB15" s="44">
        <v>2.1</v>
      </c>
      <c r="EC15" s="44">
        <v>7</v>
      </c>
      <c r="ED15" s="44">
        <v>101.6</v>
      </c>
      <c r="EE15" s="44">
        <v>485.45</v>
      </c>
      <c r="EF15" s="44">
        <v>2.1</v>
      </c>
      <c r="EG15" s="44">
        <v>1.3</v>
      </c>
      <c r="EH15" s="44">
        <v>56.5</v>
      </c>
      <c r="EI15" s="53">
        <v>77.8</v>
      </c>
      <c r="EJ15" s="53">
        <v>59.18</v>
      </c>
      <c r="EK15" s="53">
        <v>75.08</v>
      </c>
      <c r="EL15" s="53">
        <v>56.81</v>
      </c>
      <c r="EM15" s="53">
        <v>80.62</v>
      </c>
      <c r="EN15" s="53">
        <v>61.65</v>
      </c>
      <c r="EO15" s="53">
        <v>57.45</v>
      </c>
      <c r="EP15" s="53">
        <v>61.52</v>
      </c>
      <c r="EQ15" s="53">
        <v>65.8</v>
      </c>
      <c r="ER15" s="53">
        <v>54.2</v>
      </c>
      <c r="ES15" s="53">
        <v>59.41</v>
      </c>
      <c r="ET15" s="53">
        <v>63.69</v>
      </c>
      <c r="EU15" s="53">
        <v>60.84</v>
      </c>
      <c r="EV15" s="53">
        <v>63.72</v>
      </c>
      <c r="EW15" s="53">
        <v>68</v>
      </c>
      <c r="EX15" s="51">
        <v>9.583333333333332</v>
      </c>
      <c r="EY15" s="51">
        <v>10.726072607260726</v>
      </c>
      <c r="EZ15" s="51">
        <v>8.417508417508417</v>
      </c>
      <c r="FA15" s="54">
        <v>11.494252873563218</v>
      </c>
      <c r="FB15" s="54">
        <v>9.474590869939707</v>
      </c>
      <c r="FC15" s="54">
        <v>5.181347150259067</v>
      </c>
      <c r="FD15" s="54">
        <v>11.71875</v>
      </c>
      <c r="FE15" s="54">
        <v>9.983361064891847</v>
      </c>
      <c r="FF15" s="54">
        <v>10.309278350515465</v>
      </c>
      <c r="FG15" s="54">
        <v>11.278195488721805</v>
      </c>
      <c r="FH15" s="54">
        <v>8.928571428571429</v>
      </c>
      <c r="FI15" s="54">
        <v>10.416666666666666</v>
      </c>
      <c r="FJ15" s="51">
        <v>11.25</v>
      </c>
      <c r="FK15" s="51">
        <v>15.676567656765675</v>
      </c>
      <c r="FL15" s="51">
        <v>6.7340067340067336</v>
      </c>
      <c r="FM15" s="44">
        <v>9.578544061302681</v>
      </c>
      <c r="FN15" s="44">
        <v>11.19724375538329</v>
      </c>
      <c r="FO15" s="44">
        <v>10.362694300518134</v>
      </c>
      <c r="FP15" s="44">
        <v>15.625</v>
      </c>
      <c r="FQ15" s="44">
        <v>11.647254575707155</v>
      </c>
      <c r="FR15" s="44">
        <v>20.61855670103093</v>
      </c>
      <c r="FS15" s="44">
        <v>3.7593984962406015</v>
      </c>
      <c r="FT15" s="44">
        <v>10.714285714285714</v>
      </c>
      <c r="FU15" s="44">
        <v>0</v>
      </c>
      <c r="FV15" s="114">
        <v>937</v>
      </c>
      <c r="FW15" s="114">
        <v>1101</v>
      </c>
      <c r="FX15" s="104">
        <f t="shared" si="0"/>
        <v>85.10445049954586</v>
      </c>
      <c r="FY15" s="116">
        <v>0.6871821150117556</v>
      </c>
      <c r="FZ15" s="91">
        <v>2</v>
      </c>
    </row>
    <row r="16" spans="1:182" ht="11.25">
      <c r="A16" s="90" t="s">
        <v>154</v>
      </c>
      <c r="B16" s="58">
        <v>6114</v>
      </c>
      <c r="C16" s="58">
        <v>14</v>
      </c>
      <c r="D16" s="27" t="s">
        <v>34</v>
      </c>
      <c r="E16" s="58" t="s">
        <v>54</v>
      </c>
      <c r="F16" s="106">
        <v>93.2</v>
      </c>
      <c r="G16" s="91">
        <v>12014</v>
      </c>
      <c r="H16" s="44">
        <f t="shared" si="1"/>
        <v>128.90557939914163</v>
      </c>
      <c r="I16" s="92">
        <f t="shared" si="2"/>
        <v>0.07096751213149274</v>
      </c>
      <c r="J16" s="53">
        <f t="shared" si="3"/>
        <v>1.3733330589867925</v>
      </c>
      <c r="K16" s="91">
        <v>6133</v>
      </c>
      <c r="L16" s="44">
        <f t="shared" si="4"/>
        <v>51.048776427501245</v>
      </c>
      <c r="M16" s="91">
        <v>5881</v>
      </c>
      <c r="N16" s="44">
        <f t="shared" si="5"/>
        <v>48.951223572498755</v>
      </c>
      <c r="O16" s="44">
        <f t="shared" si="6"/>
        <v>104.28498554667574</v>
      </c>
      <c r="P16" s="91">
        <v>2539</v>
      </c>
      <c r="Q16" s="44">
        <f t="shared" si="7"/>
        <v>21.133677376394207</v>
      </c>
      <c r="R16" s="91">
        <v>8302</v>
      </c>
      <c r="S16" s="44">
        <f t="shared" si="8"/>
        <v>69.1027135009156</v>
      </c>
      <c r="T16" s="91">
        <v>1173</v>
      </c>
      <c r="U16" s="44">
        <f t="shared" si="9"/>
        <v>9.763609122690195</v>
      </c>
      <c r="V16" s="44">
        <f t="shared" si="10"/>
        <v>44.71211756203324</v>
      </c>
      <c r="W16" s="44">
        <f t="shared" si="11"/>
        <v>46.19929105947223</v>
      </c>
      <c r="X16" s="91">
        <v>12415</v>
      </c>
      <c r="Y16" s="92">
        <f t="shared" si="12"/>
        <v>0.06693048545330726</v>
      </c>
      <c r="Z16" s="53">
        <f t="shared" si="13"/>
        <v>1.287429030669121</v>
      </c>
      <c r="AA16" s="44">
        <v>55.1</v>
      </c>
      <c r="AB16" s="44">
        <v>1.4</v>
      </c>
      <c r="AC16" s="93">
        <v>87.53</v>
      </c>
      <c r="AD16" s="93">
        <v>69.11</v>
      </c>
      <c r="AE16" s="93">
        <v>4.82</v>
      </c>
      <c r="AF16" s="93">
        <v>43</v>
      </c>
      <c r="AG16" s="92">
        <v>0.678</v>
      </c>
      <c r="AH16" s="92">
        <v>0.77</v>
      </c>
      <c r="AI16" s="94">
        <v>0.6398994082840236</v>
      </c>
      <c r="AJ16" s="94">
        <v>0.5289442341564052</v>
      </c>
      <c r="AK16" s="94">
        <v>0.8501173184357542</v>
      </c>
      <c r="AL16" s="94">
        <v>0.7091972355130249</v>
      </c>
      <c r="AM16" s="94">
        <v>0.6820395490973019</v>
      </c>
      <c r="AN16" s="52">
        <v>249</v>
      </c>
      <c r="AO16" s="52">
        <v>23</v>
      </c>
      <c r="AP16" s="92">
        <v>0.3366313</v>
      </c>
      <c r="AQ16" s="95">
        <v>412208.32185007975</v>
      </c>
      <c r="AR16" s="95">
        <v>424522.4468899522</v>
      </c>
      <c r="AS16" s="91">
        <v>115724.65</v>
      </c>
      <c r="AT16" s="53">
        <v>0.42215</v>
      </c>
      <c r="AU16" s="96">
        <v>3.0313351498637604</v>
      </c>
      <c r="AV16" s="96">
        <v>5.773160762942778</v>
      </c>
      <c r="AW16" s="96">
        <v>8.804495912806539</v>
      </c>
      <c r="AX16" s="63">
        <v>91.19550408719346</v>
      </c>
      <c r="AY16" s="97">
        <v>26.1</v>
      </c>
      <c r="AZ16" s="96">
        <v>55.082572571545796</v>
      </c>
      <c r="BA16" s="22">
        <f t="shared" si="14"/>
        <v>93.48230912476723</v>
      </c>
      <c r="BB16" s="22">
        <v>6.517690875232775</v>
      </c>
      <c r="BC16" s="29">
        <v>6.350093109869646</v>
      </c>
      <c r="BD16" s="98">
        <v>52.84</v>
      </c>
      <c r="BE16" s="98">
        <v>15.33</v>
      </c>
      <c r="BF16" s="98">
        <v>31.83</v>
      </c>
      <c r="BG16" s="44">
        <v>38.4</v>
      </c>
      <c r="BH16" s="99">
        <v>50.6</v>
      </c>
      <c r="BI16" s="23">
        <v>93.24033234177864</v>
      </c>
      <c r="BJ16" s="23">
        <v>90.9</v>
      </c>
      <c r="BK16" s="22">
        <v>8.709406092932609</v>
      </c>
      <c r="BL16" s="23">
        <v>7.86</v>
      </c>
      <c r="BM16" s="23">
        <v>62.746548323471394</v>
      </c>
      <c r="BN16" s="25">
        <v>26.539074960127593</v>
      </c>
      <c r="BO16" s="25">
        <v>1.0526315789473684</v>
      </c>
      <c r="BP16" s="25">
        <v>0</v>
      </c>
      <c r="BQ16" s="25">
        <v>88.80382775119617</v>
      </c>
      <c r="BR16" s="25">
        <v>56.36363636363637</v>
      </c>
      <c r="BS16" s="25">
        <v>14.96012759170654</v>
      </c>
      <c r="BT16" s="93">
        <v>3.51</v>
      </c>
      <c r="BU16" s="100">
        <v>2.4096385542168677</v>
      </c>
      <c r="BV16" s="100">
        <v>22.89156626506024</v>
      </c>
      <c r="BW16" s="25">
        <v>1.5</v>
      </c>
      <c r="BX16" s="25">
        <v>0.3</v>
      </c>
      <c r="BY16" s="25">
        <v>18.7</v>
      </c>
      <c r="BZ16" s="25">
        <v>9.3</v>
      </c>
      <c r="CA16" s="37">
        <v>793.3194154488518</v>
      </c>
      <c r="CB16" s="37">
        <v>1686.847599164927</v>
      </c>
      <c r="CC16" s="101" t="s">
        <v>73</v>
      </c>
      <c r="CD16" s="93">
        <v>18</v>
      </c>
      <c r="CE16" s="40">
        <v>7969</v>
      </c>
      <c r="CF16" s="102">
        <v>66.33094722823373</v>
      </c>
      <c r="CG16" s="40">
        <v>1578</v>
      </c>
      <c r="CH16" s="44">
        <v>13.134676211087065</v>
      </c>
      <c r="CI16" s="42">
        <v>12066</v>
      </c>
      <c r="CJ16" s="44">
        <v>100.43282836690528</v>
      </c>
      <c r="CK16" s="25">
        <v>85.77997275204359</v>
      </c>
      <c r="CL16" s="25">
        <v>2.946185286103542</v>
      </c>
      <c r="CM16" s="25">
        <v>9.13658038147139</v>
      </c>
      <c r="CN16" s="44">
        <v>10.337193460490463</v>
      </c>
      <c r="CO16" s="44">
        <v>11.449752883031302</v>
      </c>
      <c r="CP16" s="25">
        <v>68.60830136030694</v>
      </c>
      <c r="CQ16" s="25">
        <v>53.41445244598957</v>
      </c>
      <c r="CR16" s="89">
        <v>102.11743034155887</v>
      </c>
      <c r="CS16" s="89">
        <v>55.851063829787236</v>
      </c>
      <c r="CT16" s="44">
        <v>55.9600220062351</v>
      </c>
      <c r="CU16" s="44">
        <v>12.901155327342748</v>
      </c>
      <c r="CV16" s="44">
        <v>0</v>
      </c>
      <c r="CW16" s="44">
        <v>52.62234695667427</v>
      </c>
      <c r="CX16" s="44">
        <v>52.62234695667427</v>
      </c>
      <c r="CY16" s="50">
        <v>592.0491383722914</v>
      </c>
      <c r="CZ16" s="50">
        <v>400.84388185654007</v>
      </c>
      <c r="DA16" s="50">
        <v>497.87860420815656</v>
      </c>
      <c r="DB16" s="50">
        <v>567.0446476019732</v>
      </c>
      <c r="DC16" s="50">
        <v>410.82490375021996</v>
      </c>
      <c r="DD16" s="50">
        <v>489.58948924827143</v>
      </c>
      <c r="DE16" s="52">
        <v>146</v>
      </c>
      <c r="DF16" s="52">
        <v>103</v>
      </c>
      <c r="DG16" s="52">
        <v>124</v>
      </c>
      <c r="DH16" s="52">
        <v>154</v>
      </c>
      <c r="DI16" s="52">
        <v>100</v>
      </c>
      <c r="DJ16" s="52">
        <v>127</v>
      </c>
      <c r="DK16" s="52">
        <v>79</v>
      </c>
      <c r="DL16" s="52">
        <v>93</v>
      </c>
      <c r="DM16" s="52">
        <v>86</v>
      </c>
      <c r="DN16" s="52">
        <v>82</v>
      </c>
      <c r="DO16" s="52">
        <v>90</v>
      </c>
      <c r="DP16" s="52">
        <v>86</v>
      </c>
      <c r="DQ16" s="52">
        <v>96</v>
      </c>
      <c r="DR16" s="52">
        <v>23</v>
      </c>
      <c r="DS16" s="52">
        <v>60</v>
      </c>
      <c r="DT16" s="52">
        <v>97</v>
      </c>
      <c r="DU16" s="52">
        <v>23</v>
      </c>
      <c r="DV16" s="52">
        <v>61</v>
      </c>
      <c r="DW16" s="44">
        <v>462.9</v>
      </c>
      <c r="DX16" s="44">
        <v>1.4</v>
      </c>
      <c r="DY16" s="44">
        <v>5.4</v>
      </c>
      <c r="DZ16" s="44">
        <v>80.8</v>
      </c>
      <c r="EA16" s="44">
        <v>613.1</v>
      </c>
      <c r="EB16" s="44">
        <v>1.4</v>
      </c>
      <c r="EC16" s="44">
        <v>8.8</v>
      </c>
      <c r="ED16" s="44">
        <v>105.8</v>
      </c>
      <c r="EE16" s="44">
        <v>306.75</v>
      </c>
      <c r="EF16" s="44">
        <v>1.3</v>
      </c>
      <c r="EG16" s="44">
        <v>1.8</v>
      </c>
      <c r="EH16" s="44">
        <v>54.8</v>
      </c>
      <c r="EI16" s="53">
        <v>76.65</v>
      </c>
      <c r="EJ16" s="53">
        <v>57.64</v>
      </c>
      <c r="EK16" s="53">
        <v>74.05</v>
      </c>
      <c r="EL16" s="53">
        <v>55.22</v>
      </c>
      <c r="EM16" s="53">
        <v>79.35</v>
      </c>
      <c r="EN16" s="53">
        <v>60.16</v>
      </c>
      <c r="EO16" s="53">
        <v>54.64</v>
      </c>
      <c r="EP16" s="53">
        <v>59.37</v>
      </c>
      <c r="EQ16" s="53">
        <v>60.65</v>
      </c>
      <c r="ER16" s="53">
        <v>50.49</v>
      </c>
      <c r="ES16" s="53">
        <v>57.48</v>
      </c>
      <c r="ET16" s="53">
        <v>58.76</v>
      </c>
      <c r="EU16" s="53">
        <v>58.96</v>
      </c>
      <c r="EV16" s="53">
        <v>61.34</v>
      </c>
      <c r="EW16" s="53">
        <v>62.62</v>
      </c>
      <c r="EX16" s="51">
        <v>9.101941747572814</v>
      </c>
      <c r="EY16" s="51">
        <v>10.70154577883472</v>
      </c>
      <c r="EZ16" s="51">
        <v>7.434944237918216</v>
      </c>
      <c r="FA16" s="54">
        <v>12.280701754385966</v>
      </c>
      <c r="FB16" s="54">
        <v>9.6051227321238</v>
      </c>
      <c r="FC16" s="54">
        <v>7.142857142857142</v>
      </c>
      <c r="FD16" s="54">
        <v>13.157894736842104</v>
      </c>
      <c r="FE16" s="54">
        <v>10.548523206751055</v>
      </c>
      <c r="FF16" s="54">
        <v>0</v>
      </c>
      <c r="FG16" s="54">
        <v>11.278195488721805</v>
      </c>
      <c r="FH16" s="54">
        <v>8.639308855291578</v>
      </c>
      <c r="FI16" s="54">
        <v>0</v>
      </c>
      <c r="FJ16" s="51">
        <v>5.461165048543689</v>
      </c>
      <c r="FK16" s="51">
        <v>8.323424494649228</v>
      </c>
      <c r="FL16" s="51">
        <v>2.4783147459727384</v>
      </c>
      <c r="FM16" s="44">
        <v>5.263157894736842</v>
      </c>
      <c r="FN16" s="44">
        <v>5.3361792956243335</v>
      </c>
      <c r="FO16" s="44">
        <v>7.142857142857142</v>
      </c>
      <c r="FP16" s="44">
        <v>9.868421052631579</v>
      </c>
      <c r="FQ16" s="44">
        <v>6.329113924050633</v>
      </c>
      <c r="FR16" s="44">
        <v>16.129032258064516</v>
      </c>
      <c r="FS16" s="44">
        <v>0</v>
      </c>
      <c r="FT16" s="44">
        <v>4.319654427645789</v>
      </c>
      <c r="FU16" s="44">
        <v>0</v>
      </c>
      <c r="FV16" s="114">
        <v>459</v>
      </c>
      <c r="FW16" s="114">
        <v>575</v>
      </c>
      <c r="FX16" s="104">
        <f t="shared" si="0"/>
        <v>79.82608695652173</v>
      </c>
      <c r="FY16" s="116">
        <v>0.7594003705845809</v>
      </c>
      <c r="FZ16" s="91">
        <v>3</v>
      </c>
    </row>
    <row r="17" spans="1:182" ht="11.25">
      <c r="A17" s="90" t="s">
        <v>155</v>
      </c>
      <c r="B17" s="58">
        <v>6115</v>
      </c>
      <c r="C17" s="58">
        <v>15</v>
      </c>
      <c r="D17" s="27" t="s">
        <v>35</v>
      </c>
      <c r="E17" s="58" t="s">
        <v>54</v>
      </c>
      <c r="F17" s="106">
        <v>591.5</v>
      </c>
      <c r="G17" s="91">
        <v>59240</v>
      </c>
      <c r="H17" s="44">
        <f t="shared" si="1"/>
        <v>100.15215553677092</v>
      </c>
      <c r="I17" s="92">
        <f t="shared" si="2"/>
        <v>0.3499346944123215</v>
      </c>
      <c r="J17" s="53">
        <f t="shared" si="3"/>
        <v>6.7717871162291985</v>
      </c>
      <c r="K17" s="91">
        <v>29626</v>
      </c>
      <c r="L17" s="44">
        <f t="shared" si="4"/>
        <v>50.0101282916948</v>
      </c>
      <c r="M17" s="91">
        <v>29614</v>
      </c>
      <c r="N17" s="44">
        <f t="shared" si="5"/>
        <v>49.9898717083052</v>
      </c>
      <c r="O17" s="44">
        <f t="shared" si="6"/>
        <v>100.04052137502532</v>
      </c>
      <c r="P17" s="91">
        <v>14385</v>
      </c>
      <c r="Q17" s="44">
        <f t="shared" si="7"/>
        <v>24.282579338284943</v>
      </c>
      <c r="R17" s="91">
        <v>40011</v>
      </c>
      <c r="S17" s="44">
        <f t="shared" si="8"/>
        <v>67.5405131667792</v>
      </c>
      <c r="T17" s="91">
        <v>4844</v>
      </c>
      <c r="U17" s="44">
        <f t="shared" si="9"/>
        <v>8.176907494935854</v>
      </c>
      <c r="V17" s="44">
        <f t="shared" si="10"/>
        <v>48.05928369698333</v>
      </c>
      <c r="W17" s="44">
        <f t="shared" si="11"/>
        <v>33.673965936739656</v>
      </c>
      <c r="X17" s="91">
        <v>68195</v>
      </c>
      <c r="Y17" s="92">
        <f t="shared" si="12"/>
        <v>0.3676459488915255</v>
      </c>
      <c r="Z17" s="53">
        <f t="shared" si="13"/>
        <v>7.07178596427553</v>
      </c>
      <c r="AA17" s="44">
        <v>27.4</v>
      </c>
      <c r="AB17" s="44">
        <v>0.9</v>
      </c>
      <c r="AC17" s="93">
        <v>69.26</v>
      </c>
      <c r="AD17" s="93">
        <v>53.8</v>
      </c>
      <c r="AE17" s="93">
        <v>0</v>
      </c>
      <c r="AF17" s="93">
        <v>14</v>
      </c>
      <c r="AG17" s="92">
        <v>0.68</v>
      </c>
      <c r="AH17" s="92">
        <v>0.776</v>
      </c>
      <c r="AI17" s="94">
        <v>0.6837491118353445</v>
      </c>
      <c r="AJ17" s="94">
        <v>0.5152557619375502</v>
      </c>
      <c r="AK17" s="94">
        <v>0.9165538890415799</v>
      </c>
      <c r="AL17" s="94">
        <v>0.8165639972621491</v>
      </c>
      <c r="AM17" s="94">
        <v>0.733030690019156</v>
      </c>
      <c r="AN17" s="52">
        <v>121</v>
      </c>
      <c r="AO17" s="52">
        <v>4</v>
      </c>
      <c r="AP17" s="92">
        <v>0.2512916</v>
      </c>
      <c r="AQ17" s="95">
        <v>390589.6934490296</v>
      </c>
      <c r="AR17" s="95">
        <v>397551.0758428827</v>
      </c>
      <c r="AS17" s="91">
        <v>117431.23</v>
      </c>
      <c r="AT17" s="53">
        <v>0.44074</v>
      </c>
      <c r="AU17" s="96">
        <v>0.9592411022423588</v>
      </c>
      <c r="AV17" s="96">
        <v>10.286179494894077</v>
      </c>
      <c r="AW17" s="96">
        <v>11.245420597136436</v>
      </c>
      <c r="AX17" s="63">
        <v>88.75457940286357</v>
      </c>
      <c r="AY17" s="97">
        <v>27.1</v>
      </c>
      <c r="AZ17" s="96">
        <v>57.215707417891004</v>
      </c>
      <c r="BA17" s="22">
        <f t="shared" si="14"/>
        <v>93.00718520554399</v>
      </c>
      <c r="BB17" s="22">
        <v>6.992814794456005</v>
      </c>
      <c r="BC17" s="29">
        <v>6.757234284816836</v>
      </c>
      <c r="BD17" s="98">
        <v>27.69</v>
      </c>
      <c r="BE17" s="98">
        <v>21.67</v>
      </c>
      <c r="BF17" s="98">
        <v>50.64</v>
      </c>
      <c r="BG17" s="44">
        <v>11.2</v>
      </c>
      <c r="BH17" s="99">
        <v>24.1</v>
      </c>
      <c r="BI17" s="23">
        <v>95.53848227523925</v>
      </c>
      <c r="BJ17" s="23">
        <v>93.8</v>
      </c>
      <c r="BK17" s="22">
        <v>9.267691063485644</v>
      </c>
      <c r="BL17" s="23">
        <v>8.52</v>
      </c>
      <c r="BM17" s="23">
        <v>67.61648903373558</v>
      </c>
      <c r="BN17" s="25">
        <v>11.17440551102868</v>
      </c>
      <c r="BO17" s="25">
        <v>0</v>
      </c>
      <c r="BP17" s="25">
        <v>0</v>
      </c>
      <c r="BQ17" s="25">
        <v>85.01026694045174</v>
      </c>
      <c r="BR17" s="25">
        <v>50.45373252964165</v>
      </c>
      <c r="BS17" s="25">
        <v>16.572829038881896</v>
      </c>
      <c r="BT17" s="93">
        <v>1.05</v>
      </c>
      <c r="BU17" s="100">
        <v>0.7352941176470589</v>
      </c>
      <c r="BV17" s="100">
        <v>21.813725490196077</v>
      </c>
      <c r="BW17" s="25">
        <v>1.8</v>
      </c>
      <c r="BX17" s="25">
        <v>0.1</v>
      </c>
      <c r="BY17" s="25">
        <v>18.9</v>
      </c>
      <c r="BZ17" s="25">
        <v>9.6</v>
      </c>
      <c r="CA17" s="37">
        <v>1048.8852386085587</v>
      </c>
      <c r="CB17" s="37">
        <v>2421.1625002138835</v>
      </c>
      <c r="CC17" s="101" t="s">
        <v>73</v>
      </c>
      <c r="CD17" s="93">
        <v>10</v>
      </c>
      <c r="CE17" s="40">
        <v>42110</v>
      </c>
      <c r="CF17" s="102">
        <v>71.08372721134369</v>
      </c>
      <c r="CG17" s="40">
        <v>5189</v>
      </c>
      <c r="CH17" s="44">
        <v>8.759284267386901</v>
      </c>
      <c r="CI17" s="42">
        <v>39982</v>
      </c>
      <c r="CJ17" s="44">
        <v>67.491559756921</v>
      </c>
      <c r="CK17" s="25">
        <v>84.75833141603101</v>
      </c>
      <c r="CL17" s="25">
        <v>6.100561032157585</v>
      </c>
      <c r="CM17" s="25">
        <v>7.473939436844061</v>
      </c>
      <c r="CN17" s="44">
        <v>15.931897421375856</v>
      </c>
      <c r="CO17" s="44">
        <v>13.616398243045388</v>
      </c>
      <c r="CP17" s="25">
        <v>67.40552325581395</v>
      </c>
      <c r="CQ17" s="25">
        <v>49.99747589479529</v>
      </c>
      <c r="CR17" s="89">
        <v>69.00254656052401</v>
      </c>
      <c r="CS17" s="89">
        <v>38.37559088955737</v>
      </c>
      <c r="CT17" s="44">
        <v>59.59818292511591</v>
      </c>
      <c r="CU17" s="44">
        <v>6.659485786540533</v>
      </c>
      <c r="CV17" s="44">
        <v>52.89928789420142</v>
      </c>
      <c r="CW17" s="44">
        <v>24.415055951169887</v>
      </c>
      <c r="CX17" s="44">
        <v>77.31434384537131</v>
      </c>
      <c r="CY17" s="50">
        <v>653.1366734701736</v>
      </c>
      <c r="CZ17" s="50">
        <v>458.95918676983763</v>
      </c>
      <c r="DA17" s="50">
        <v>555.3113833100839</v>
      </c>
      <c r="DB17" s="50">
        <v>693.3649312521605</v>
      </c>
      <c r="DC17" s="50">
        <v>485.1153174815493</v>
      </c>
      <c r="DD17" s="50">
        <v>590.1128940000273</v>
      </c>
      <c r="DE17" s="52">
        <v>173</v>
      </c>
      <c r="DF17" s="52">
        <v>144</v>
      </c>
      <c r="DG17" s="52">
        <v>159</v>
      </c>
      <c r="DH17" s="52">
        <v>161</v>
      </c>
      <c r="DI17" s="52">
        <v>135</v>
      </c>
      <c r="DJ17" s="52">
        <v>148</v>
      </c>
      <c r="DK17" s="52">
        <v>133</v>
      </c>
      <c r="DL17" s="52">
        <v>105</v>
      </c>
      <c r="DM17" s="52">
        <v>119</v>
      </c>
      <c r="DN17" s="52">
        <v>124</v>
      </c>
      <c r="DO17" s="52">
        <v>100</v>
      </c>
      <c r="DP17" s="52">
        <v>112</v>
      </c>
      <c r="DQ17" s="52">
        <v>124</v>
      </c>
      <c r="DR17" s="52">
        <v>25</v>
      </c>
      <c r="DS17" s="52">
        <v>75</v>
      </c>
      <c r="DT17" s="52">
        <v>121</v>
      </c>
      <c r="DU17" s="52">
        <v>25</v>
      </c>
      <c r="DV17" s="52">
        <v>72</v>
      </c>
      <c r="DW17" s="44">
        <v>2358</v>
      </c>
      <c r="DX17" s="44">
        <v>7</v>
      </c>
      <c r="DY17" s="44">
        <v>5.4</v>
      </c>
      <c r="DZ17" s="44">
        <v>91.3</v>
      </c>
      <c r="EA17" s="44">
        <v>3097.75</v>
      </c>
      <c r="EB17" s="44">
        <v>7.2</v>
      </c>
      <c r="EC17" s="44">
        <v>9.1</v>
      </c>
      <c r="ED17" s="44">
        <v>120.3</v>
      </c>
      <c r="EE17" s="44">
        <v>1588.7</v>
      </c>
      <c r="EF17" s="44">
        <v>6.7</v>
      </c>
      <c r="EG17" s="44">
        <v>1.6</v>
      </c>
      <c r="EH17" s="44">
        <v>61.2</v>
      </c>
      <c r="EI17" s="53">
        <v>76.62</v>
      </c>
      <c r="EJ17" s="53">
        <v>57.75</v>
      </c>
      <c r="EK17" s="53">
        <v>74.04</v>
      </c>
      <c r="EL17" s="53">
        <v>55.37</v>
      </c>
      <c r="EM17" s="53">
        <v>79.31</v>
      </c>
      <c r="EN17" s="53">
        <v>60.23</v>
      </c>
      <c r="EO17" s="53">
        <v>54</v>
      </c>
      <c r="EP17" s="53">
        <v>59.77</v>
      </c>
      <c r="EQ17" s="53">
        <v>65.55</v>
      </c>
      <c r="ER17" s="53">
        <v>50.31</v>
      </c>
      <c r="ES17" s="53">
        <v>56.69</v>
      </c>
      <c r="ET17" s="53">
        <v>64.5</v>
      </c>
      <c r="EU17" s="53">
        <v>57.83</v>
      </c>
      <c r="EV17" s="53">
        <v>62.97</v>
      </c>
      <c r="EW17" s="53">
        <v>66.64</v>
      </c>
      <c r="EX17" s="51">
        <v>9.535160905840286</v>
      </c>
      <c r="EY17" s="51">
        <v>10.287584755669862</v>
      </c>
      <c r="EZ17" s="51">
        <v>8.752735229759299</v>
      </c>
      <c r="FA17" s="54">
        <v>11.647824597464886</v>
      </c>
      <c r="FB17" s="54">
        <v>9.099181073703367</v>
      </c>
      <c r="FC17" s="54">
        <v>5.644402634054563</v>
      </c>
      <c r="FD17" s="54">
        <v>12.26158038147139</v>
      </c>
      <c r="FE17" s="54">
        <v>10.154525386313466</v>
      </c>
      <c r="FF17" s="54">
        <v>7.434944237918216</v>
      </c>
      <c r="FG17" s="54">
        <v>11.026878015161957</v>
      </c>
      <c r="FH17" s="54">
        <v>7.977475363679024</v>
      </c>
      <c r="FI17" s="54">
        <v>5.714285714285714</v>
      </c>
      <c r="FJ17" s="51">
        <v>9.296781883194278</v>
      </c>
      <c r="FK17" s="51">
        <v>10.755202244563947</v>
      </c>
      <c r="FL17" s="51">
        <v>7.780209093119377</v>
      </c>
      <c r="FM17" s="44">
        <v>10.620075368276806</v>
      </c>
      <c r="FN17" s="44">
        <v>9.781619654231118</v>
      </c>
      <c r="FO17" s="44">
        <v>4.703668861712135</v>
      </c>
      <c r="FP17" s="44">
        <v>9.536784741144414</v>
      </c>
      <c r="FQ17" s="44">
        <v>12.803532008830024</v>
      </c>
      <c r="FR17" s="44">
        <v>5.5762081784386615</v>
      </c>
      <c r="FS17" s="44">
        <v>11.71605789110958</v>
      </c>
      <c r="FT17" s="44">
        <v>6.569685593618019</v>
      </c>
      <c r="FU17" s="44">
        <v>3.8095238095238093</v>
      </c>
      <c r="FV17" s="114">
        <v>2281</v>
      </c>
      <c r="FW17" s="114">
        <v>2906</v>
      </c>
      <c r="FX17" s="104">
        <f t="shared" si="0"/>
        <v>78.49277357192015</v>
      </c>
      <c r="FY17" s="116">
        <v>0.6382486357889383</v>
      </c>
      <c r="FZ17" s="91">
        <v>4</v>
      </c>
    </row>
    <row r="18" spans="1:182" ht="11.25">
      <c r="A18" s="90" t="s">
        <v>156</v>
      </c>
      <c r="B18" s="58">
        <v>6116</v>
      </c>
      <c r="C18" s="58">
        <v>16</v>
      </c>
      <c r="D18" s="27" t="s">
        <v>36</v>
      </c>
      <c r="E18" s="58" t="s">
        <v>54</v>
      </c>
      <c r="F18" s="106">
        <v>673.3</v>
      </c>
      <c r="G18" s="91">
        <v>25379</v>
      </c>
      <c r="H18" s="44">
        <f t="shared" si="1"/>
        <v>37.69345017080054</v>
      </c>
      <c r="I18" s="92">
        <f t="shared" si="2"/>
        <v>0.14991547281381343</v>
      </c>
      <c r="J18" s="53">
        <f t="shared" si="3"/>
        <v>2.901100358250858</v>
      </c>
      <c r="K18" s="91">
        <v>12982</v>
      </c>
      <c r="L18" s="44">
        <f t="shared" si="4"/>
        <v>51.15252768036566</v>
      </c>
      <c r="M18" s="91">
        <v>12397</v>
      </c>
      <c r="N18" s="44">
        <f t="shared" si="5"/>
        <v>48.84747231963434</v>
      </c>
      <c r="O18" s="44">
        <f t="shared" si="6"/>
        <v>104.71888360087118</v>
      </c>
      <c r="P18" s="91">
        <v>6191</v>
      </c>
      <c r="Q18" s="44">
        <f t="shared" si="7"/>
        <v>24.394184168012924</v>
      </c>
      <c r="R18" s="91">
        <v>17378</v>
      </c>
      <c r="S18" s="44">
        <f t="shared" si="8"/>
        <v>68.47393514322866</v>
      </c>
      <c r="T18" s="91">
        <v>1810</v>
      </c>
      <c r="U18" s="44">
        <f t="shared" si="9"/>
        <v>7.1318806887584225</v>
      </c>
      <c r="V18" s="44">
        <f t="shared" si="10"/>
        <v>46.04097134307745</v>
      </c>
      <c r="W18" s="44">
        <f t="shared" si="11"/>
        <v>29.235987724115652</v>
      </c>
      <c r="X18" s="91">
        <v>28398</v>
      </c>
      <c r="Y18" s="92">
        <f t="shared" si="12"/>
        <v>0.1530964096579154</v>
      </c>
      <c r="Z18" s="53">
        <f t="shared" si="13"/>
        <v>2.9448578020895444</v>
      </c>
      <c r="AA18" s="44">
        <v>53.2</v>
      </c>
      <c r="AB18" s="44">
        <v>2.8</v>
      </c>
      <c r="AC18" s="93" t="s">
        <v>75</v>
      </c>
      <c r="AD18" s="93" t="s">
        <v>75</v>
      </c>
      <c r="AE18" s="93" t="s">
        <v>75</v>
      </c>
      <c r="AF18" s="93" t="s">
        <v>75</v>
      </c>
      <c r="AG18" s="92">
        <v>0.668</v>
      </c>
      <c r="AH18" s="92">
        <v>0.767</v>
      </c>
      <c r="AI18" s="94">
        <v>0.6716550456539783</v>
      </c>
      <c r="AJ18" s="94">
        <v>0.5203838957679463</v>
      </c>
      <c r="AK18" s="94">
        <v>0.947830339828239</v>
      </c>
      <c r="AL18" s="94">
        <v>0.7958479265011928</v>
      </c>
      <c r="AM18" s="94">
        <v>0.7339293019378391</v>
      </c>
      <c r="AN18" s="52">
        <v>120</v>
      </c>
      <c r="AO18" s="52">
        <v>3</v>
      </c>
      <c r="AP18" s="92">
        <v>0.2996587</v>
      </c>
      <c r="AQ18" s="95">
        <v>363871.0504035328</v>
      </c>
      <c r="AR18" s="95">
        <v>372259.73382061825</v>
      </c>
      <c r="AS18" s="91">
        <v>109437.69</v>
      </c>
      <c r="AT18" s="53">
        <v>0.4395</v>
      </c>
      <c r="AU18" s="96">
        <v>2.511754516208859</v>
      </c>
      <c r="AV18" s="96">
        <v>6.413429019219665</v>
      </c>
      <c r="AW18" s="96">
        <v>8.925183535428523</v>
      </c>
      <c r="AX18" s="63">
        <v>91.07481646457148</v>
      </c>
      <c r="AY18" s="97">
        <v>24.3</v>
      </c>
      <c r="AZ18" s="96">
        <v>57.647058823529406</v>
      </c>
      <c r="BA18" s="22">
        <f t="shared" si="14"/>
        <v>96.01071197709854</v>
      </c>
      <c r="BB18" s="22">
        <v>3.989288022901468</v>
      </c>
      <c r="BC18" s="29">
        <v>3.721488595438175</v>
      </c>
      <c r="BD18" s="98">
        <v>40.83</v>
      </c>
      <c r="BE18" s="98">
        <v>19.26</v>
      </c>
      <c r="BF18" s="98">
        <v>39.91</v>
      </c>
      <c r="BG18" s="44">
        <v>6.9</v>
      </c>
      <c r="BH18" s="99">
        <v>16.2</v>
      </c>
      <c r="BI18" s="23">
        <v>95.41123236624966</v>
      </c>
      <c r="BJ18" s="23">
        <v>93.8</v>
      </c>
      <c r="BK18" s="22">
        <v>8.3962736225712</v>
      </c>
      <c r="BL18" s="23">
        <v>7.67</v>
      </c>
      <c r="BM18" s="23">
        <v>68.97545357524012</v>
      </c>
      <c r="BN18" s="25">
        <v>9.486828079792904</v>
      </c>
      <c r="BO18" s="25">
        <v>0</v>
      </c>
      <c r="BP18" s="25">
        <v>0</v>
      </c>
      <c r="BQ18" s="25">
        <v>85.73168874676412</v>
      </c>
      <c r="BR18" s="25">
        <v>55.68752855185016</v>
      </c>
      <c r="BS18" s="25">
        <v>18.943200852748593</v>
      </c>
      <c r="BT18" s="93"/>
      <c r="BU18" s="100">
        <v>1.0869565217391304</v>
      </c>
      <c r="BV18" s="100">
        <v>20.652173913043477</v>
      </c>
      <c r="BW18" s="25">
        <v>2.6</v>
      </c>
      <c r="BX18" s="25">
        <v>0.5</v>
      </c>
      <c r="BY18" s="25">
        <v>23.2</v>
      </c>
      <c r="BZ18" s="25">
        <v>9.2</v>
      </c>
      <c r="CA18" s="37">
        <v>689.1057558255327</v>
      </c>
      <c r="CB18" s="37">
        <v>1939.8526190001992</v>
      </c>
      <c r="CC18" s="101" t="s">
        <v>73</v>
      </c>
      <c r="CD18" s="93">
        <v>15</v>
      </c>
      <c r="CE18" s="40">
        <v>18357</v>
      </c>
      <c r="CF18" s="102">
        <v>72.33145514007644</v>
      </c>
      <c r="CG18" s="40">
        <v>1864</v>
      </c>
      <c r="CH18" s="44">
        <v>7.344655029749005</v>
      </c>
      <c r="CI18" s="42">
        <v>22640</v>
      </c>
      <c r="CJ18" s="44">
        <v>89.20761259308877</v>
      </c>
      <c r="CK18" s="25">
        <v>86.57823185301146</v>
      </c>
      <c r="CL18" s="25">
        <v>6.731482244376699</v>
      </c>
      <c r="CM18" s="25">
        <v>5.994067726785861</v>
      </c>
      <c r="CN18" s="44">
        <v>16.148965971821703</v>
      </c>
      <c r="CO18" s="44">
        <v>16.228070175438596</v>
      </c>
      <c r="CP18" s="25">
        <v>80.92406998471208</v>
      </c>
      <c r="CQ18" s="25">
        <v>59.077503833903506</v>
      </c>
      <c r="CR18" s="89">
        <v>82.26988412218475</v>
      </c>
      <c r="CS18" s="89">
        <v>51.80515759312321</v>
      </c>
      <c r="CT18" s="44">
        <v>62.86386027765338</v>
      </c>
      <c r="CU18" s="44">
        <v>8.318405732198835</v>
      </c>
      <c r="CV18" s="44">
        <v>13.839553443742215</v>
      </c>
      <c r="CW18" s="44">
        <v>13.839553443742215</v>
      </c>
      <c r="CX18" s="44">
        <v>27.67910688748443</v>
      </c>
      <c r="CY18" s="50">
        <v>527.038626609442</v>
      </c>
      <c r="CZ18" s="50">
        <v>361.715462440684</v>
      </c>
      <c r="DA18" s="50">
        <v>446.11946185196547</v>
      </c>
      <c r="DB18" s="50">
        <v>588.6975096529386</v>
      </c>
      <c r="DC18" s="50">
        <v>441.62981129761624</v>
      </c>
      <c r="DD18" s="50">
        <v>515.7800180224585</v>
      </c>
      <c r="DE18" s="52">
        <v>162</v>
      </c>
      <c r="DF18" s="52">
        <v>127</v>
      </c>
      <c r="DG18" s="52">
        <v>145</v>
      </c>
      <c r="DH18" s="52">
        <v>139</v>
      </c>
      <c r="DI18" s="52">
        <v>99</v>
      </c>
      <c r="DJ18" s="52">
        <v>120</v>
      </c>
      <c r="DK18" s="52">
        <v>131</v>
      </c>
      <c r="DL18" s="52">
        <v>96</v>
      </c>
      <c r="DM18" s="52">
        <v>114</v>
      </c>
      <c r="DN18" s="52">
        <v>114</v>
      </c>
      <c r="DO18" s="52">
        <v>81</v>
      </c>
      <c r="DP18" s="52">
        <v>98</v>
      </c>
      <c r="DQ18" s="52">
        <v>120</v>
      </c>
      <c r="DR18" s="52">
        <v>19</v>
      </c>
      <c r="DS18" s="52">
        <v>70</v>
      </c>
      <c r="DT18" s="52">
        <v>118</v>
      </c>
      <c r="DU18" s="52">
        <v>17</v>
      </c>
      <c r="DV18" s="52">
        <v>69</v>
      </c>
      <c r="DW18" s="44">
        <v>977.9</v>
      </c>
      <c r="DX18" s="44">
        <v>2.9</v>
      </c>
      <c r="DY18" s="44">
        <v>6.7</v>
      </c>
      <c r="DZ18" s="44">
        <v>85.9</v>
      </c>
      <c r="EA18" s="44">
        <v>1277.9</v>
      </c>
      <c r="EB18" s="44">
        <v>2.9</v>
      </c>
      <c r="EC18" s="44">
        <v>10.5</v>
      </c>
      <c r="ED18" s="44">
        <v>110.6</v>
      </c>
      <c r="EE18" s="44">
        <v>665.95</v>
      </c>
      <c r="EF18" s="44">
        <v>2.8</v>
      </c>
      <c r="EG18" s="44">
        <v>2.7</v>
      </c>
      <c r="EH18" s="44">
        <v>60.2</v>
      </c>
      <c r="EI18" s="53">
        <v>76.63</v>
      </c>
      <c r="EJ18" s="53">
        <v>57.86</v>
      </c>
      <c r="EK18" s="53">
        <v>74.97</v>
      </c>
      <c r="EL18" s="53">
        <v>56.11</v>
      </c>
      <c r="EM18" s="53">
        <v>78.36</v>
      </c>
      <c r="EN18" s="53">
        <v>59.68</v>
      </c>
      <c r="EO18" s="53">
        <v>55.42</v>
      </c>
      <c r="EP18" s="53">
        <v>60.03</v>
      </c>
      <c r="EQ18" s="53">
        <v>62.17</v>
      </c>
      <c r="ER18" s="53">
        <v>53.21</v>
      </c>
      <c r="ES18" s="53">
        <v>59.11</v>
      </c>
      <c r="ET18" s="53">
        <v>63</v>
      </c>
      <c r="EU18" s="53">
        <v>57.72</v>
      </c>
      <c r="EV18" s="53">
        <v>60.98</v>
      </c>
      <c r="EW18" s="53">
        <v>61.31</v>
      </c>
      <c r="EX18" s="51">
        <v>9.74770642201835</v>
      </c>
      <c r="EY18" s="51">
        <v>10.479867622724766</v>
      </c>
      <c r="EZ18" s="51">
        <v>8.955223880597016</v>
      </c>
      <c r="FA18" s="54">
        <v>11.732229123533472</v>
      </c>
      <c r="FB18" s="54">
        <v>8.849557522123893</v>
      </c>
      <c r="FC18" s="54">
        <v>6.622516556291391</v>
      </c>
      <c r="FD18" s="54">
        <v>11.71875</v>
      </c>
      <c r="FE18" s="54">
        <v>9.7799511002445</v>
      </c>
      <c r="FF18" s="54">
        <v>4.444444444444445</v>
      </c>
      <c r="FG18" s="54">
        <v>10.279001468428781</v>
      </c>
      <c r="FH18" s="54">
        <v>7.853403141361256</v>
      </c>
      <c r="FI18" s="54">
        <v>4.385964912280701</v>
      </c>
      <c r="FJ18" s="51">
        <v>10.321100917431194</v>
      </c>
      <c r="FK18" s="51">
        <v>9.376723662437948</v>
      </c>
      <c r="FL18" s="51">
        <v>11.343283582089553</v>
      </c>
      <c r="FM18" s="44">
        <v>10.351966873706004</v>
      </c>
      <c r="FN18" s="44">
        <v>10.745891276864727</v>
      </c>
      <c r="FO18" s="44">
        <v>8.830022075055188</v>
      </c>
      <c r="FP18" s="44">
        <v>11.71875</v>
      </c>
      <c r="FQ18" s="44">
        <v>9.7799511002445</v>
      </c>
      <c r="FR18" s="44">
        <v>0</v>
      </c>
      <c r="FS18" s="44">
        <v>8.81057268722467</v>
      </c>
      <c r="FT18" s="44">
        <v>11.780104712041885</v>
      </c>
      <c r="FU18" s="44">
        <v>17.543859649122805</v>
      </c>
      <c r="FV18" s="114">
        <v>751</v>
      </c>
      <c r="FW18" s="114">
        <v>1018</v>
      </c>
      <c r="FX18" s="104">
        <f t="shared" si="0"/>
        <v>73.7721021611002</v>
      </c>
      <c r="FY18" s="116">
        <v>0.746955165559398</v>
      </c>
      <c r="FZ18" s="91">
        <v>3</v>
      </c>
    </row>
    <row r="19" spans="1:182" ht="11.25">
      <c r="A19" s="90" t="s">
        <v>157</v>
      </c>
      <c r="B19" s="58">
        <v>6117</v>
      </c>
      <c r="C19" s="58">
        <v>17</v>
      </c>
      <c r="D19" s="27" t="s">
        <v>37</v>
      </c>
      <c r="E19" s="58" t="s">
        <v>54</v>
      </c>
      <c r="F19" s="106">
        <v>475.8</v>
      </c>
      <c r="G19" s="91">
        <v>46071</v>
      </c>
      <c r="H19" s="44">
        <f t="shared" si="1"/>
        <v>96.82849936948297</v>
      </c>
      <c r="I19" s="92">
        <f t="shared" si="2"/>
        <v>0.2721445190119862</v>
      </c>
      <c r="J19" s="53">
        <f t="shared" si="3"/>
        <v>5.266424784466499</v>
      </c>
      <c r="K19" s="91">
        <v>22998</v>
      </c>
      <c r="L19" s="44">
        <f t="shared" si="4"/>
        <v>49.91860389398971</v>
      </c>
      <c r="M19" s="91">
        <v>23073</v>
      </c>
      <c r="N19" s="44">
        <f t="shared" si="5"/>
        <v>50.08139610601029</v>
      </c>
      <c r="O19" s="44">
        <f t="shared" si="6"/>
        <v>99.67494474060591</v>
      </c>
      <c r="P19" s="91">
        <v>10720</v>
      </c>
      <c r="Q19" s="44">
        <f t="shared" si="7"/>
        <v>23.268433504807795</v>
      </c>
      <c r="R19" s="91">
        <v>30878</v>
      </c>
      <c r="S19" s="44">
        <f t="shared" si="8"/>
        <v>67.022638970285</v>
      </c>
      <c r="T19" s="91">
        <v>4473</v>
      </c>
      <c r="U19" s="44">
        <f t="shared" si="9"/>
        <v>9.708927524907208</v>
      </c>
      <c r="V19" s="44">
        <f t="shared" si="10"/>
        <v>49.20331627696094</v>
      </c>
      <c r="W19" s="44">
        <f t="shared" si="11"/>
        <v>41.725746268656714</v>
      </c>
      <c r="X19" s="91">
        <v>52062</v>
      </c>
      <c r="Y19" s="92">
        <f t="shared" si="12"/>
        <v>0.28067135994120684</v>
      </c>
      <c r="Z19" s="53">
        <f t="shared" si="13"/>
        <v>5.398802271018588</v>
      </c>
      <c r="AA19" s="44">
        <v>41.6</v>
      </c>
      <c r="AB19" s="44">
        <v>0.5</v>
      </c>
      <c r="AC19" s="93">
        <v>69.2</v>
      </c>
      <c r="AD19" s="93">
        <v>56.91</v>
      </c>
      <c r="AE19" s="93">
        <v>0</v>
      </c>
      <c r="AF19" s="93">
        <v>28</v>
      </c>
      <c r="AG19" s="92">
        <v>0.694</v>
      </c>
      <c r="AH19" s="92">
        <v>0.794</v>
      </c>
      <c r="AI19" s="94">
        <v>0.6885084011949714</v>
      </c>
      <c r="AJ19" s="94">
        <v>0.49585067799431226</v>
      </c>
      <c r="AK19" s="94">
        <v>0.8841991134430975</v>
      </c>
      <c r="AL19" s="94">
        <v>0.7307029776064309</v>
      </c>
      <c r="AM19" s="94">
        <v>0.6998152925597031</v>
      </c>
      <c r="AN19" s="52">
        <v>217</v>
      </c>
      <c r="AO19" s="52">
        <v>19</v>
      </c>
      <c r="AP19" s="92">
        <v>0.2531352</v>
      </c>
      <c r="AQ19" s="95">
        <v>303498.7620375687</v>
      </c>
      <c r="AR19" s="95">
        <v>315113.6423591174</v>
      </c>
      <c r="AS19" s="91">
        <v>98841.924</v>
      </c>
      <c r="AT19" s="53">
        <v>0.44233</v>
      </c>
      <c r="AU19" s="96">
        <v>3.7599962587101903</v>
      </c>
      <c r="AV19" s="96">
        <v>11.041481550764626</v>
      </c>
      <c r="AW19" s="96">
        <v>14.801477809474816</v>
      </c>
      <c r="AX19" s="63">
        <v>85.19852219052518</v>
      </c>
      <c r="AY19" s="97">
        <v>23.1</v>
      </c>
      <c r="AZ19" s="96">
        <v>49.9307395808239</v>
      </c>
      <c r="BA19" s="22">
        <f t="shared" si="14"/>
        <v>95.82654845907967</v>
      </c>
      <c r="BB19" s="22">
        <v>4.17345154092033</v>
      </c>
      <c r="BC19" s="29">
        <v>4.173451540920331</v>
      </c>
      <c r="BD19" s="98">
        <v>35.01</v>
      </c>
      <c r="BE19" s="98">
        <v>18.29</v>
      </c>
      <c r="BF19" s="98">
        <v>46.69</v>
      </c>
      <c r="BG19" s="44">
        <v>31.5</v>
      </c>
      <c r="BH19" s="99">
        <v>45.2</v>
      </c>
      <c r="BI19" s="23">
        <v>91.94170079498916</v>
      </c>
      <c r="BJ19" s="23">
        <v>89.9</v>
      </c>
      <c r="BK19" s="22">
        <v>8.37915836503049</v>
      </c>
      <c r="BL19" s="23">
        <v>7.75</v>
      </c>
      <c r="BM19" s="23">
        <v>73.29056912788317</v>
      </c>
      <c r="BN19" s="25">
        <v>21.171355918300385</v>
      </c>
      <c r="BO19" s="25">
        <v>4.9790829300303505</v>
      </c>
      <c r="BP19" s="25">
        <v>0</v>
      </c>
      <c r="BQ19" s="25">
        <v>85.8830284636207</v>
      </c>
      <c r="BR19" s="25">
        <v>50.89820359281437</v>
      </c>
      <c r="BS19" s="25">
        <v>11.508489869575916</v>
      </c>
      <c r="BT19" s="93">
        <v>1.27</v>
      </c>
      <c r="BU19" s="100">
        <v>1.2</v>
      </c>
      <c r="BV19" s="100">
        <v>23.2</v>
      </c>
      <c r="BW19" s="25">
        <v>2.8</v>
      </c>
      <c r="BX19" s="25">
        <v>0.3</v>
      </c>
      <c r="BY19" s="25">
        <v>19.2</v>
      </c>
      <c r="BZ19" s="25">
        <v>8.1</v>
      </c>
      <c r="CA19" s="37">
        <v>1192.8036377215913</v>
      </c>
      <c r="CB19" s="37">
        <v>2431.7378028688795</v>
      </c>
      <c r="CC19" s="101" t="s">
        <v>73</v>
      </c>
      <c r="CD19" s="93">
        <v>1</v>
      </c>
      <c r="CE19" s="40">
        <v>33403</v>
      </c>
      <c r="CF19" s="102">
        <v>72.50331010831108</v>
      </c>
      <c r="CG19" s="40">
        <v>3852</v>
      </c>
      <c r="CH19" s="44">
        <v>8.361008009376832</v>
      </c>
      <c r="CI19" s="42">
        <v>11758</v>
      </c>
      <c r="CJ19" s="44">
        <v>25.52147771917258</v>
      </c>
      <c r="CK19" s="25">
        <v>86.65996352242435</v>
      </c>
      <c r="CL19" s="25">
        <v>3.5144741149511294</v>
      </c>
      <c r="CM19" s="25">
        <v>8.607304868353365</v>
      </c>
      <c r="CN19" s="44">
        <v>17.58640041154188</v>
      </c>
      <c r="CO19" s="44">
        <v>11.913309400345698</v>
      </c>
      <c r="CP19" s="25">
        <v>50.90909090909091</v>
      </c>
      <c r="CQ19" s="25">
        <v>42.410868215985104</v>
      </c>
      <c r="CR19" s="89">
        <v>72.21398485620372</v>
      </c>
      <c r="CS19" s="89">
        <v>32.32509812976218</v>
      </c>
      <c r="CT19" s="44">
        <v>58.53923104736652</v>
      </c>
      <c r="CU19" s="44">
        <v>11.968181270338677</v>
      </c>
      <c r="CV19" s="44">
        <v>15.415842347318929</v>
      </c>
      <c r="CW19" s="44">
        <v>7.707921173659464</v>
      </c>
      <c r="CX19" s="44">
        <v>23.123763520978393</v>
      </c>
      <c r="CY19" s="50">
        <v>765.4843311851232</v>
      </c>
      <c r="CZ19" s="50">
        <v>501.6495245488066</v>
      </c>
      <c r="DA19" s="50">
        <v>632.648574708713</v>
      </c>
      <c r="DB19" s="50">
        <v>672.3637719795954</v>
      </c>
      <c r="DC19" s="50">
        <v>461.53027042972565</v>
      </c>
      <c r="DD19" s="50">
        <v>567.8306198557044</v>
      </c>
      <c r="DE19" s="52">
        <v>180</v>
      </c>
      <c r="DF19" s="52">
        <v>147</v>
      </c>
      <c r="DG19" s="52">
        <v>164</v>
      </c>
      <c r="DH19" s="52">
        <v>213</v>
      </c>
      <c r="DI19" s="52">
        <v>162</v>
      </c>
      <c r="DJ19" s="52">
        <v>187</v>
      </c>
      <c r="DK19" s="52">
        <v>133</v>
      </c>
      <c r="DL19" s="52">
        <v>112</v>
      </c>
      <c r="DM19" s="52">
        <v>123</v>
      </c>
      <c r="DN19" s="52">
        <v>153</v>
      </c>
      <c r="DO19" s="52">
        <v>121</v>
      </c>
      <c r="DP19" s="52">
        <v>137</v>
      </c>
      <c r="DQ19" s="52">
        <v>103</v>
      </c>
      <c r="DR19" s="52">
        <v>16</v>
      </c>
      <c r="DS19" s="52">
        <v>60</v>
      </c>
      <c r="DT19" s="52">
        <v>107</v>
      </c>
      <c r="DU19" s="52">
        <v>16</v>
      </c>
      <c r="DV19" s="52">
        <v>62</v>
      </c>
      <c r="DW19" s="44">
        <v>1770.6</v>
      </c>
      <c r="DX19" s="44">
        <v>5.3</v>
      </c>
      <c r="DY19" s="44">
        <v>4.5</v>
      </c>
      <c r="DZ19" s="44">
        <v>88</v>
      </c>
      <c r="EA19" s="44">
        <v>2374.9</v>
      </c>
      <c r="EB19" s="44">
        <v>5.5</v>
      </c>
      <c r="EC19" s="44">
        <v>7.6</v>
      </c>
      <c r="ED19" s="44">
        <v>118.4</v>
      </c>
      <c r="EE19" s="44">
        <v>1142.2</v>
      </c>
      <c r="EF19" s="44">
        <v>4.8</v>
      </c>
      <c r="EG19" s="44">
        <v>1.3</v>
      </c>
      <c r="EH19" s="44">
        <v>56.4</v>
      </c>
      <c r="EI19" s="53">
        <v>76.8</v>
      </c>
      <c r="EJ19" s="53">
        <v>57.9</v>
      </c>
      <c r="EK19" s="53">
        <v>74.06</v>
      </c>
      <c r="EL19" s="53">
        <v>55.2</v>
      </c>
      <c r="EM19" s="53">
        <v>79.65</v>
      </c>
      <c r="EN19" s="53">
        <v>60.7</v>
      </c>
      <c r="EO19" s="53">
        <v>55.59</v>
      </c>
      <c r="EP19" s="53">
        <v>59.61</v>
      </c>
      <c r="EQ19" s="53">
        <v>63</v>
      </c>
      <c r="ER19" s="53">
        <v>52.6</v>
      </c>
      <c r="ES19" s="53">
        <v>56.18</v>
      </c>
      <c r="ET19" s="53">
        <v>61.1</v>
      </c>
      <c r="EU19" s="53">
        <v>58.7</v>
      </c>
      <c r="EV19" s="53">
        <v>63.18</v>
      </c>
      <c r="EW19" s="53">
        <v>64.98</v>
      </c>
      <c r="EX19" s="51">
        <v>9.281961471103328</v>
      </c>
      <c r="EY19" s="51">
        <v>10.207553589656346</v>
      </c>
      <c r="EZ19" s="51">
        <v>8.300252616383975</v>
      </c>
      <c r="FA19" s="54">
        <v>11.375947995666305</v>
      </c>
      <c r="FB19" s="54">
        <v>9.296148738379815</v>
      </c>
      <c r="FC19" s="54">
        <v>5.89622641509434</v>
      </c>
      <c r="FD19" s="54">
        <v>12.5</v>
      </c>
      <c r="FE19" s="54">
        <v>10.457516339869281</v>
      </c>
      <c r="FF19" s="54">
        <v>6.72645739910314</v>
      </c>
      <c r="FG19" s="54">
        <v>11.286681715575622</v>
      </c>
      <c r="FH19" s="54">
        <v>8.097165991902834</v>
      </c>
      <c r="FI19" s="54">
        <v>4.975124378109452</v>
      </c>
      <c r="FJ19" s="51">
        <v>8.756567425569177</v>
      </c>
      <c r="FK19" s="51">
        <v>9.18679823069071</v>
      </c>
      <c r="FL19" s="51">
        <v>8.300252616383975</v>
      </c>
      <c r="FM19" s="44">
        <v>14.626218851570965</v>
      </c>
      <c r="FN19" s="44">
        <v>6.308100929614874</v>
      </c>
      <c r="FO19" s="44">
        <v>4.716981132075471</v>
      </c>
      <c r="FP19" s="44">
        <v>16.666666666666668</v>
      </c>
      <c r="FQ19" s="44">
        <v>6.5359477124183005</v>
      </c>
      <c r="FR19" s="44">
        <v>2.242152466367713</v>
      </c>
      <c r="FS19" s="44">
        <v>12.415349887133182</v>
      </c>
      <c r="FT19" s="44">
        <v>6.0728744939271255</v>
      </c>
      <c r="FU19" s="44">
        <v>7.462686567164179</v>
      </c>
      <c r="FV19" s="114">
        <v>2178</v>
      </c>
      <c r="FW19" s="114">
        <v>2590</v>
      </c>
      <c r="FX19" s="104">
        <f t="shared" si="0"/>
        <v>84.0926640926641</v>
      </c>
      <c r="FY19" s="116">
        <v>0.7255827944606843</v>
      </c>
      <c r="FZ19" s="91">
        <v>1</v>
      </c>
    </row>
    <row r="20" spans="1:182" ht="11.25">
      <c r="A20" s="90" t="s">
        <v>158</v>
      </c>
      <c r="B20" s="58">
        <v>6201</v>
      </c>
      <c r="C20" s="58">
        <v>18</v>
      </c>
      <c r="D20" s="27" t="s">
        <v>38</v>
      </c>
      <c r="E20" s="58" t="s">
        <v>55</v>
      </c>
      <c r="F20" s="106">
        <v>749.1</v>
      </c>
      <c r="G20" s="91">
        <v>14505</v>
      </c>
      <c r="H20" s="44">
        <f t="shared" si="1"/>
        <v>19.36323588305967</v>
      </c>
      <c r="I20" s="92">
        <f t="shared" si="2"/>
        <v>0.08568201793468473</v>
      </c>
      <c r="J20" s="53">
        <f t="shared" si="3"/>
        <v>1.6580819061597658</v>
      </c>
      <c r="K20" s="91">
        <v>7609</v>
      </c>
      <c r="L20" s="44">
        <f t="shared" si="4"/>
        <v>52.457773181661494</v>
      </c>
      <c r="M20" s="91">
        <v>6896</v>
      </c>
      <c r="N20" s="44">
        <f t="shared" si="5"/>
        <v>47.542226818338506</v>
      </c>
      <c r="O20" s="44">
        <f t="shared" si="6"/>
        <v>110.3393271461717</v>
      </c>
      <c r="P20" s="91">
        <v>3144</v>
      </c>
      <c r="Q20" s="44">
        <f t="shared" si="7"/>
        <v>21.675284384694933</v>
      </c>
      <c r="R20" s="91">
        <v>10010</v>
      </c>
      <c r="S20" s="44">
        <f t="shared" si="8"/>
        <v>69.01068597035506</v>
      </c>
      <c r="T20" s="91">
        <v>1351</v>
      </c>
      <c r="U20" s="44">
        <f t="shared" si="9"/>
        <v>9.314029644950017</v>
      </c>
      <c r="V20" s="44">
        <f t="shared" si="10"/>
        <v>44.905094905094906</v>
      </c>
      <c r="W20" s="44">
        <f t="shared" si="11"/>
        <v>42.970737913486005</v>
      </c>
      <c r="X20" s="91">
        <v>16894</v>
      </c>
      <c r="Y20" s="92">
        <f t="shared" si="12"/>
        <v>0.09107721476022336</v>
      </c>
      <c r="Z20" s="53">
        <f t="shared" si="13"/>
        <v>1.7518989967075416</v>
      </c>
      <c r="AA20" s="44">
        <v>21.4</v>
      </c>
      <c r="AB20" s="44">
        <v>1</v>
      </c>
      <c r="AC20" s="93">
        <v>152.42</v>
      </c>
      <c r="AD20" s="93">
        <v>65.28</v>
      </c>
      <c r="AE20" s="93">
        <v>0.46</v>
      </c>
      <c r="AF20" s="93">
        <v>42</v>
      </c>
      <c r="AG20" s="92">
        <v>0.677</v>
      </c>
      <c r="AH20" s="92">
        <v>0.782</v>
      </c>
      <c r="AI20" s="94">
        <v>0.6905833391555463</v>
      </c>
      <c r="AJ20" s="94">
        <v>0.4965962101927172</v>
      </c>
      <c r="AK20" s="94">
        <v>0.9117561558689935</v>
      </c>
      <c r="AL20" s="94">
        <v>0.7118580765639588</v>
      </c>
      <c r="AM20" s="94">
        <v>0.702698445445304</v>
      </c>
      <c r="AN20" s="52">
        <v>203</v>
      </c>
      <c r="AO20" s="52">
        <v>17</v>
      </c>
      <c r="AP20" s="92">
        <v>0.2341282</v>
      </c>
      <c r="AQ20" s="95">
        <v>396516.24089635856</v>
      </c>
      <c r="AR20" s="95">
        <v>406542.81400560227</v>
      </c>
      <c r="AS20" s="91">
        <v>141928.8</v>
      </c>
      <c r="AT20" s="53">
        <v>0.43466</v>
      </c>
      <c r="AU20" s="96">
        <v>6.388742569042065</v>
      </c>
      <c r="AV20" s="96">
        <v>13.838513055910902</v>
      </c>
      <c r="AW20" s="96">
        <v>20.227255624952967</v>
      </c>
      <c r="AX20" s="63">
        <v>79.77274437504704</v>
      </c>
      <c r="AY20" s="97">
        <v>24.7</v>
      </c>
      <c r="AZ20" s="96">
        <v>40.63926940639269</v>
      </c>
      <c r="BA20" s="22">
        <f t="shared" si="14"/>
        <v>91.96748744919914</v>
      </c>
      <c r="BB20" s="22">
        <v>8.03251255080086</v>
      </c>
      <c r="BC20" s="29">
        <v>8.032512550800861</v>
      </c>
      <c r="BD20" s="98">
        <v>32.61</v>
      </c>
      <c r="BE20" s="98">
        <v>16.75</v>
      </c>
      <c r="BF20" s="98">
        <v>50.64</v>
      </c>
      <c r="BG20" s="44">
        <v>10.8</v>
      </c>
      <c r="BH20" s="99">
        <v>39.5</v>
      </c>
      <c r="BI20" s="23">
        <v>91.54765374526377</v>
      </c>
      <c r="BJ20" s="23">
        <v>90</v>
      </c>
      <c r="BK20" s="22">
        <v>8.804138735062663</v>
      </c>
      <c r="BL20" s="23">
        <v>8.24</v>
      </c>
      <c r="BM20" s="23">
        <v>71.49444560888702</v>
      </c>
      <c r="BN20" s="25">
        <v>20.476190476190474</v>
      </c>
      <c r="BO20" s="25">
        <v>3.753501400560224</v>
      </c>
      <c r="BP20" s="25">
        <v>0.5882352941176471</v>
      </c>
      <c r="BQ20" s="25">
        <v>84.73389355742297</v>
      </c>
      <c r="BR20" s="25">
        <v>61.65266106442577</v>
      </c>
      <c r="BS20" s="25">
        <v>16.666666666666668</v>
      </c>
      <c r="BT20" s="93">
        <v>1.65</v>
      </c>
      <c r="BU20" s="100">
        <v>0</v>
      </c>
      <c r="BV20" s="100">
        <v>20.3125</v>
      </c>
      <c r="BW20" s="25">
        <v>2</v>
      </c>
      <c r="BX20" s="25">
        <v>0.2</v>
      </c>
      <c r="BY20" s="25">
        <v>21.6</v>
      </c>
      <c r="BZ20" s="25">
        <v>8.7</v>
      </c>
      <c r="CA20" s="37">
        <v>853.0275485946022</v>
      </c>
      <c r="CB20" s="37">
        <v>2510.1384421759194</v>
      </c>
      <c r="CC20" s="101" t="s">
        <v>73</v>
      </c>
      <c r="CD20" s="93">
        <v>98</v>
      </c>
      <c r="CE20" s="40">
        <v>9413</v>
      </c>
      <c r="CF20" s="102">
        <v>64.89486384005515</v>
      </c>
      <c r="CG20" s="40">
        <v>2009</v>
      </c>
      <c r="CH20" s="44">
        <v>13.8503964150293</v>
      </c>
      <c r="CI20" s="42">
        <v>3740</v>
      </c>
      <c r="CJ20" s="44">
        <v>25.784212340572218</v>
      </c>
      <c r="CK20" s="25">
        <v>91.16453794139746</v>
      </c>
      <c r="CL20" s="25">
        <v>2.9526671675432006</v>
      </c>
      <c r="CM20" s="25">
        <v>4.10969196093163</v>
      </c>
      <c r="CN20" s="44">
        <v>7.851239669421488</v>
      </c>
      <c r="CO20" s="44">
        <v>35.69377990430622</v>
      </c>
      <c r="CP20" s="25">
        <v>61.03299856527977</v>
      </c>
      <c r="CQ20" s="25">
        <v>49.28303551731745</v>
      </c>
      <c r="CR20" s="89">
        <v>101.60793077075148</v>
      </c>
      <c r="CS20" s="89">
        <v>49.39117199391172</v>
      </c>
      <c r="CT20" s="44">
        <v>52.523789822093505</v>
      </c>
      <c r="CU20" s="44">
        <v>8.667769962763757</v>
      </c>
      <c r="CV20" s="44">
        <v>33.64737550471063</v>
      </c>
      <c r="CW20" s="44">
        <v>16.823687752355315</v>
      </c>
      <c r="CX20" s="44">
        <v>50.47106325706595</v>
      </c>
      <c r="CY20" s="50">
        <v>695.9428658258623</v>
      </c>
      <c r="CZ20" s="50">
        <v>469.1317804202639</v>
      </c>
      <c r="DA20" s="50">
        <v>586.4779874213837</v>
      </c>
      <c r="DB20" s="50">
        <v>635.5158860752233</v>
      </c>
      <c r="DC20" s="50">
        <v>439.8867389860419</v>
      </c>
      <c r="DD20" s="50">
        <v>538.521190060542</v>
      </c>
      <c r="DE20" s="52">
        <v>158</v>
      </c>
      <c r="DF20" s="52">
        <v>123</v>
      </c>
      <c r="DG20" s="52">
        <v>141</v>
      </c>
      <c r="DH20" s="52">
        <v>178</v>
      </c>
      <c r="DI20" s="52">
        <v>134</v>
      </c>
      <c r="DJ20" s="52">
        <v>156</v>
      </c>
      <c r="DK20" s="52">
        <v>126</v>
      </c>
      <c r="DL20" s="52">
        <v>98</v>
      </c>
      <c r="DM20" s="52">
        <v>112</v>
      </c>
      <c r="DN20" s="52">
        <v>141</v>
      </c>
      <c r="DO20" s="52">
        <v>104</v>
      </c>
      <c r="DP20" s="52">
        <v>123</v>
      </c>
      <c r="DQ20" s="52">
        <v>109</v>
      </c>
      <c r="DR20" s="52">
        <v>22</v>
      </c>
      <c r="DS20" s="52">
        <v>66</v>
      </c>
      <c r="DT20" s="52">
        <v>112</v>
      </c>
      <c r="DU20" s="52">
        <v>23</v>
      </c>
      <c r="DV20" s="52">
        <v>69</v>
      </c>
      <c r="DW20" s="44">
        <v>597.1</v>
      </c>
      <c r="DX20" s="44">
        <v>1.8</v>
      </c>
      <c r="DY20" s="44">
        <v>5.4</v>
      </c>
      <c r="DZ20" s="44">
        <v>93.8</v>
      </c>
      <c r="EA20" s="44">
        <v>842.1</v>
      </c>
      <c r="EB20" s="44">
        <v>1.9</v>
      </c>
      <c r="EC20" s="44">
        <v>9.2</v>
      </c>
      <c r="ED20" s="44">
        <v>129.5</v>
      </c>
      <c r="EE20" s="44">
        <v>342.4</v>
      </c>
      <c r="EF20" s="44">
        <v>1.5</v>
      </c>
      <c r="EG20" s="44">
        <v>1.5</v>
      </c>
      <c r="EH20" s="44">
        <v>56.7</v>
      </c>
      <c r="EI20" s="53">
        <v>76.77</v>
      </c>
      <c r="EJ20" s="53">
        <v>58.04</v>
      </c>
      <c r="EK20" s="53">
        <v>72.75</v>
      </c>
      <c r="EL20" s="53">
        <v>54.31</v>
      </c>
      <c r="EM20" s="53">
        <v>80.96</v>
      </c>
      <c r="EN20" s="53">
        <v>61.92</v>
      </c>
      <c r="EO20" s="53">
        <v>54.92</v>
      </c>
      <c r="EP20" s="53">
        <v>61.45</v>
      </c>
      <c r="EQ20" s="53">
        <v>65.46</v>
      </c>
      <c r="ER20" s="53">
        <v>51.22</v>
      </c>
      <c r="ES20" s="53">
        <v>58.58</v>
      </c>
      <c r="ET20" s="53">
        <v>62.59</v>
      </c>
      <c r="EU20" s="53">
        <v>58.76</v>
      </c>
      <c r="EV20" s="53">
        <v>64.43</v>
      </c>
      <c r="EW20" s="53">
        <v>68.44</v>
      </c>
      <c r="EX20" s="51">
        <v>8.771929824561402</v>
      </c>
      <c r="EY20" s="51">
        <v>10.078387458006718</v>
      </c>
      <c r="EZ20" s="51">
        <v>7.343941248470013</v>
      </c>
      <c r="FA20" s="54">
        <v>10.88646967340591</v>
      </c>
      <c r="FB20" s="54">
        <v>9.345794392523365</v>
      </c>
      <c r="FC20" s="54">
        <v>4.761904761904763</v>
      </c>
      <c r="FD20" s="54">
        <v>11.661807580174926</v>
      </c>
      <c r="FE20" s="54">
        <v>9.153318077803204</v>
      </c>
      <c r="FF20" s="54">
        <v>8.928571428571429</v>
      </c>
      <c r="FG20" s="54">
        <v>10</v>
      </c>
      <c r="FH20" s="54">
        <v>7.159904534606206</v>
      </c>
      <c r="FI20" s="54">
        <v>10.204081632653061</v>
      </c>
      <c r="FJ20" s="51">
        <v>11.11111111111111</v>
      </c>
      <c r="FK20" s="51">
        <v>14.557670772676373</v>
      </c>
      <c r="FL20" s="51">
        <v>7.343941248470013</v>
      </c>
      <c r="FM20" s="44">
        <v>17.107309486780714</v>
      </c>
      <c r="FN20" s="44">
        <v>7.009345794392523</v>
      </c>
      <c r="FO20" s="44">
        <v>9.523809523809526</v>
      </c>
      <c r="FP20" s="44">
        <v>23.323615160349853</v>
      </c>
      <c r="FQ20" s="44">
        <v>6.864988558352402</v>
      </c>
      <c r="FR20" s="44">
        <v>17.857142857142858</v>
      </c>
      <c r="FS20" s="44">
        <v>10</v>
      </c>
      <c r="FT20" s="44">
        <v>7.159904534606206</v>
      </c>
      <c r="FU20" s="44">
        <v>0</v>
      </c>
      <c r="FV20" s="114">
        <v>597</v>
      </c>
      <c r="FW20" s="114">
        <v>746</v>
      </c>
      <c r="FX20" s="104">
        <f t="shared" si="0"/>
        <v>80.02680965147452</v>
      </c>
      <c r="FY20" s="116">
        <v>0.6530832496229073</v>
      </c>
      <c r="FZ20" s="91">
        <v>2</v>
      </c>
    </row>
    <row r="21" spans="1:182" ht="11.25">
      <c r="A21" s="90" t="s">
        <v>159</v>
      </c>
      <c r="B21" s="58">
        <v>6202</v>
      </c>
      <c r="C21" s="58">
        <v>19</v>
      </c>
      <c r="D21" s="27" t="s">
        <v>39</v>
      </c>
      <c r="E21" s="58" t="s">
        <v>55</v>
      </c>
      <c r="F21" s="106">
        <v>435</v>
      </c>
      <c r="G21" s="91">
        <v>4677</v>
      </c>
      <c r="H21" s="44">
        <f t="shared" si="1"/>
        <v>10.751724137931035</v>
      </c>
      <c r="I21" s="92">
        <f t="shared" si="2"/>
        <v>0.02762735593798831</v>
      </c>
      <c r="J21" s="53">
        <f t="shared" si="3"/>
        <v>0.5346328214484125</v>
      </c>
      <c r="K21" s="91">
        <v>3111</v>
      </c>
      <c r="L21" s="44">
        <f t="shared" si="4"/>
        <v>66.51699807568954</v>
      </c>
      <c r="M21" s="91">
        <v>1566</v>
      </c>
      <c r="N21" s="44">
        <f t="shared" si="5"/>
        <v>33.48300192431046</v>
      </c>
      <c r="O21" s="44">
        <f t="shared" si="6"/>
        <v>198.65900383141764</v>
      </c>
      <c r="P21" s="91">
        <v>802</v>
      </c>
      <c r="Q21" s="44">
        <f t="shared" si="7"/>
        <v>17.147744280521703</v>
      </c>
      <c r="R21" s="91">
        <v>3316</v>
      </c>
      <c r="S21" s="44">
        <f t="shared" si="8"/>
        <v>70.90014966859098</v>
      </c>
      <c r="T21" s="91">
        <v>559</v>
      </c>
      <c r="U21" s="44">
        <f t="shared" si="9"/>
        <v>11.952106050887322</v>
      </c>
      <c r="V21" s="44">
        <f t="shared" si="10"/>
        <v>41.04342581423402</v>
      </c>
      <c r="W21" s="44">
        <f t="shared" si="11"/>
        <v>69.70074812967582</v>
      </c>
      <c r="X21" s="91">
        <v>5218</v>
      </c>
      <c r="Y21" s="92">
        <f t="shared" si="12"/>
        <v>0.028130750954116577</v>
      </c>
      <c r="Z21" s="53">
        <f t="shared" si="13"/>
        <v>0.5411038809529982</v>
      </c>
      <c r="AA21" s="44">
        <v>37.1</v>
      </c>
      <c r="AB21" s="44">
        <v>1.7</v>
      </c>
      <c r="AC21" s="93">
        <v>163.19</v>
      </c>
      <c r="AD21" s="93">
        <v>72.73</v>
      </c>
      <c r="AE21" s="93">
        <v>2.23</v>
      </c>
      <c r="AF21" s="93">
        <v>50</v>
      </c>
      <c r="AG21" s="92">
        <v>0.696</v>
      </c>
      <c r="AH21" s="92">
        <v>0.762</v>
      </c>
      <c r="AI21" s="94">
        <v>0.6488300146539092</v>
      </c>
      <c r="AJ21" s="94">
        <v>0.5187123842612378</v>
      </c>
      <c r="AK21" s="94">
        <v>0.9102494859492802</v>
      </c>
      <c r="AL21" s="94">
        <v>0.7173281703775412</v>
      </c>
      <c r="AM21" s="94">
        <v>0.6987800138104922</v>
      </c>
      <c r="AN21" s="52">
        <v>223</v>
      </c>
      <c r="AO21" s="52">
        <v>21</v>
      </c>
      <c r="AP21" s="92">
        <v>0.3751035</v>
      </c>
      <c r="AQ21" s="95">
        <v>356115.52855759923</v>
      </c>
      <c r="AR21" s="95">
        <v>367949.1994191675</v>
      </c>
      <c r="AS21" s="91">
        <v>119382.57</v>
      </c>
      <c r="AT21" s="53">
        <v>0.41926</v>
      </c>
      <c r="AU21" s="96">
        <v>5.950366610265087</v>
      </c>
      <c r="AV21" s="96">
        <v>6.627185561195715</v>
      </c>
      <c r="AW21" s="96">
        <v>12.577552171460802</v>
      </c>
      <c r="AX21" s="63">
        <v>87.42244782853919</v>
      </c>
      <c r="AY21" s="97">
        <v>29.7</v>
      </c>
      <c r="AZ21" s="96">
        <v>52.63347763347763</v>
      </c>
      <c r="BA21" s="22">
        <f t="shared" si="14"/>
        <v>93.89993145990404</v>
      </c>
      <c r="BB21" s="22">
        <v>6.100068540095957</v>
      </c>
      <c r="BC21" s="29">
        <v>5.414667580534613</v>
      </c>
      <c r="BD21" s="98">
        <v>30.18</v>
      </c>
      <c r="BE21" s="98">
        <v>14.46</v>
      </c>
      <c r="BF21" s="98">
        <v>55.36</v>
      </c>
      <c r="BG21" s="44">
        <v>16.5</v>
      </c>
      <c r="BH21" s="99">
        <v>32.5</v>
      </c>
      <c r="BI21" s="23">
        <v>95.27417027417027</v>
      </c>
      <c r="BJ21" s="23">
        <v>94.2</v>
      </c>
      <c r="BK21" s="22">
        <v>8.314213564213564</v>
      </c>
      <c r="BL21" s="23">
        <v>7.4</v>
      </c>
      <c r="BM21" s="23">
        <v>65.47711404189293</v>
      </c>
      <c r="BN21" s="25">
        <v>14.133591481122943</v>
      </c>
      <c r="BO21" s="25">
        <v>3.484995159728945</v>
      </c>
      <c r="BP21" s="25">
        <v>0.484027105517909</v>
      </c>
      <c r="BQ21" s="25">
        <v>94.96611810261375</v>
      </c>
      <c r="BR21" s="25">
        <v>66.89254598257503</v>
      </c>
      <c r="BS21" s="25">
        <v>14.036786060019361</v>
      </c>
      <c r="BT21" s="93">
        <v>1.99</v>
      </c>
      <c r="BU21" s="100">
        <v>0</v>
      </c>
      <c r="BV21" s="100">
        <v>6.25</v>
      </c>
      <c r="BW21" s="25">
        <v>0</v>
      </c>
      <c r="BX21" s="25">
        <v>0</v>
      </c>
      <c r="BY21" s="25">
        <v>17.7</v>
      </c>
      <c r="BZ21" s="25">
        <v>11</v>
      </c>
      <c r="CA21" s="37">
        <v>518.3585313174946</v>
      </c>
      <c r="CB21" s="37">
        <v>388.76889848812095</v>
      </c>
      <c r="CC21" s="101" t="s">
        <v>73</v>
      </c>
      <c r="CD21" s="93">
        <v>27</v>
      </c>
      <c r="CE21" s="40">
        <v>2182</v>
      </c>
      <c r="CF21" s="102">
        <v>46.6538379302972</v>
      </c>
      <c r="CG21" s="40">
        <v>382</v>
      </c>
      <c r="CH21" s="44">
        <v>8.167628821894377</v>
      </c>
      <c r="CI21" s="42">
        <v>2701</v>
      </c>
      <c r="CJ21" s="44">
        <v>57.75069488988668</v>
      </c>
      <c r="CK21" s="25">
        <v>89.7421524663677</v>
      </c>
      <c r="CL21" s="25">
        <v>3.6154708520179373</v>
      </c>
      <c r="CM21" s="25">
        <v>5.521300448430493</v>
      </c>
      <c r="CN21" s="44">
        <v>12.836322869955158</v>
      </c>
      <c r="CO21" s="44">
        <v>22.05240174672489</v>
      </c>
      <c r="CP21" s="25">
        <v>75</v>
      </c>
      <c r="CQ21" s="25">
        <v>59.98383185125303</v>
      </c>
      <c r="CR21" s="89">
        <v>107.49052791686385</v>
      </c>
      <c r="CS21" s="89">
        <v>30.2803738317757</v>
      </c>
      <c r="CT21" s="44">
        <v>38.8166072760421</v>
      </c>
      <c r="CU21" s="44">
        <v>7.781552995773597</v>
      </c>
      <c r="CV21" s="44">
        <v>27.114967462039047</v>
      </c>
      <c r="CW21" s="44">
        <v>0</v>
      </c>
      <c r="CX21" s="44">
        <v>27.114967462039047</v>
      </c>
      <c r="CY21" s="50">
        <v>554.7652916073969</v>
      </c>
      <c r="CZ21" s="50">
        <v>614.4496961512491</v>
      </c>
      <c r="DA21" s="50">
        <v>575.3552294432797</v>
      </c>
      <c r="DB21" s="50">
        <v>442.52088077428056</v>
      </c>
      <c r="DC21" s="50">
        <v>429.258334947986</v>
      </c>
      <c r="DD21" s="50">
        <v>435.9451909042235</v>
      </c>
      <c r="DE21" s="52">
        <v>132</v>
      </c>
      <c r="DF21" s="52">
        <v>160</v>
      </c>
      <c r="DG21" s="52">
        <v>146</v>
      </c>
      <c r="DH21" s="52">
        <v>174</v>
      </c>
      <c r="DI21" s="52">
        <v>236</v>
      </c>
      <c r="DJ21" s="52">
        <v>196</v>
      </c>
      <c r="DK21" s="52">
        <v>88</v>
      </c>
      <c r="DL21" s="52">
        <v>67</v>
      </c>
      <c r="DM21" s="52">
        <v>78</v>
      </c>
      <c r="DN21" s="52">
        <v>110</v>
      </c>
      <c r="DO21" s="52">
        <v>95</v>
      </c>
      <c r="DP21" s="52">
        <v>105</v>
      </c>
      <c r="DQ21" s="52">
        <v>48</v>
      </c>
      <c r="DR21" s="52">
        <v>16</v>
      </c>
      <c r="DS21" s="52">
        <v>32</v>
      </c>
      <c r="DT21" s="52">
        <v>53</v>
      </c>
      <c r="DU21" s="52">
        <v>20</v>
      </c>
      <c r="DV21" s="52">
        <v>42</v>
      </c>
      <c r="DW21" s="44">
        <v>121.1</v>
      </c>
      <c r="DX21" s="44">
        <v>0.4</v>
      </c>
      <c r="DY21" s="44">
        <v>2.9</v>
      </c>
      <c r="DZ21" s="44">
        <v>55.9</v>
      </c>
      <c r="EA21" s="44">
        <v>167.55</v>
      </c>
      <c r="EB21" s="44">
        <v>0.4</v>
      </c>
      <c r="EC21" s="44">
        <v>5.2</v>
      </c>
      <c r="ED21" s="44">
        <v>60.9</v>
      </c>
      <c r="EE21" s="44">
        <v>72.7</v>
      </c>
      <c r="EF21" s="44">
        <v>0.3</v>
      </c>
      <c r="EG21" s="44">
        <v>0.6</v>
      </c>
      <c r="EH21" s="44">
        <v>50.8</v>
      </c>
      <c r="EI21" s="53">
        <v>78.58</v>
      </c>
      <c r="EJ21" s="53">
        <v>60.06</v>
      </c>
      <c r="EK21" s="53">
        <v>76.54</v>
      </c>
      <c r="EL21" s="53">
        <v>58.73</v>
      </c>
      <c r="EM21" s="53">
        <v>80.7</v>
      </c>
      <c r="EN21" s="53">
        <v>61.45</v>
      </c>
      <c r="EO21" s="53">
        <v>55.52</v>
      </c>
      <c r="EP21" s="53">
        <v>59.52</v>
      </c>
      <c r="EQ21" s="53">
        <v>67.8</v>
      </c>
      <c r="ER21" s="53">
        <v>54.58</v>
      </c>
      <c r="ES21" s="53">
        <v>55.27</v>
      </c>
      <c r="ET21" s="53">
        <v>67.68</v>
      </c>
      <c r="EU21" s="53">
        <v>56.5</v>
      </c>
      <c r="EV21" s="53">
        <v>63.94</v>
      </c>
      <c r="EW21" s="53">
        <v>67.92</v>
      </c>
      <c r="EX21" s="51">
        <v>11.730205278592376</v>
      </c>
      <c r="EY21" s="51">
        <v>11.76470588235294</v>
      </c>
      <c r="EZ21" s="51">
        <v>11.695906432748536</v>
      </c>
      <c r="FA21" s="54">
        <v>12.658227848101266</v>
      </c>
      <c r="FB21" s="54">
        <v>6.329113924050633</v>
      </c>
      <c r="FC21" s="54">
        <v>0</v>
      </c>
      <c r="FD21" s="54">
        <v>11.494252873563218</v>
      </c>
      <c r="FE21" s="54">
        <v>13.888888888888888</v>
      </c>
      <c r="FF21" s="54">
        <v>0</v>
      </c>
      <c r="FG21" s="54">
        <v>14.084507042253522</v>
      </c>
      <c r="FH21" s="54">
        <v>11.627906976744185</v>
      </c>
      <c r="FI21" s="54">
        <v>0</v>
      </c>
      <c r="FJ21" s="51">
        <v>14.66275659824047</v>
      </c>
      <c r="FK21" s="51">
        <v>23.52941176470588</v>
      </c>
      <c r="FL21" s="51">
        <v>5.847953216374268</v>
      </c>
      <c r="FM21" s="44">
        <v>0</v>
      </c>
      <c r="FN21" s="44">
        <v>31.645569620253166</v>
      </c>
      <c r="FO21" s="44">
        <v>0</v>
      </c>
      <c r="FP21" s="44">
        <v>0</v>
      </c>
      <c r="FQ21" s="44">
        <v>55.55555555555555</v>
      </c>
      <c r="FR21" s="44">
        <v>0</v>
      </c>
      <c r="FS21" s="44">
        <v>0</v>
      </c>
      <c r="FT21" s="44">
        <v>11.627906976744185</v>
      </c>
      <c r="FU21" s="44">
        <v>0</v>
      </c>
      <c r="FV21" s="114">
        <v>217</v>
      </c>
      <c r="FW21" s="114">
        <v>247</v>
      </c>
      <c r="FX21" s="104">
        <f t="shared" si="0"/>
        <v>87.85425101214574</v>
      </c>
      <c r="FY21" s="116">
        <v>0.45222510728839804</v>
      </c>
      <c r="FZ21" s="91">
        <v>2</v>
      </c>
    </row>
    <row r="22" spans="1:182" ht="11.25">
      <c r="A22" s="90" t="s">
        <v>160</v>
      </c>
      <c r="B22" s="58">
        <v>6203</v>
      </c>
      <c r="C22" s="58">
        <v>20</v>
      </c>
      <c r="D22" s="27" t="s">
        <v>40</v>
      </c>
      <c r="E22" s="58" t="s">
        <v>55</v>
      </c>
      <c r="F22" s="106">
        <v>618.8</v>
      </c>
      <c r="G22" s="91">
        <v>5608</v>
      </c>
      <c r="H22" s="44">
        <f t="shared" si="1"/>
        <v>9.062702003878476</v>
      </c>
      <c r="I22" s="92">
        <f t="shared" si="2"/>
        <v>0.033126836027418956</v>
      </c>
      <c r="J22" s="53">
        <f t="shared" si="3"/>
        <v>0.6410564170799011</v>
      </c>
      <c r="K22" s="91">
        <v>3013</v>
      </c>
      <c r="L22" s="44">
        <f t="shared" si="4"/>
        <v>53.72681883024251</v>
      </c>
      <c r="M22" s="91">
        <v>2595</v>
      </c>
      <c r="N22" s="44">
        <f t="shared" si="5"/>
        <v>46.27318116975749</v>
      </c>
      <c r="O22" s="44">
        <f t="shared" si="6"/>
        <v>116.10789980732177</v>
      </c>
      <c r="P22" s="91">
        <v>1267</v>
      </c>
      <c r="Q22" s="44">
        <f t="shared" si="7"/>
        <v>22.592724679029956</v>
      </c>
      <c r="R22" s="91">
        <v>3713</v>
      </c>
      <c r="S22" s="44">
        <f t="shared" si="8"/>
        <v>66.2089871611983</v>
      </c>
      <c r="T22" s="91">
        <v>628</v>
      </c>
      <c r="U22" s="44">
        <f t="shared" si="9"/>
        <v>11.198288159771755</v>
      </c>
      <c r="V22" s="44">
        <f t="shared" si="10"/>
        <v>51.03689738755723</v>
      </c>
      <c r="W22" s="44">
        <f t="shared" si="11"/>
        <v>49.56590370955012</v>
      </c>
      <c r="X22" s="91">
        <v>5494</v>
      </c>
      <c r="Y22" s="92">
        <f t="shared" si="12"/>
        <v>0.029618694086223932</v>
      </c>
      <c r="Z22" s="53">
        <f t="shared" si="13"/>
        <v>0.5697249371321909</v>
      </c>
      <c r="AA22" s="44">
        <v>53.7</v>
      </c>
      <c r="AB22" s="44">
        <v>0.6</v>
      </c>
      <c r="AC22" s="93">
        <v>233.22</v>
      </c>
      <c r="AD22" s="93">
        <v>65.52</v>
      </c>
      <c r="AE22" s="93">
        <v>1.95</v>
      </c>
      <c r="AF22" s="93">
        <v>106</v>
      </c>
      <c r="AG22" s="92">
        <v>0.645</v>
      </c>
      <c r="AH22" s="92">
        <v>0.782</v>
      </c>
      <c r="AI22" s="94">
        <v>0.6283964265773311</v>
      </c>
      <c r="AJ22" s="94">
        <v>0.4750416492030528</v>
      </c>
      <c r="AK22" s="94">
        <v>0.9083285144566301</v>
      </c>
      <c r="AL22" s="94">
        <v>0.6959730128610583</v>
      </c>
      <c r="AM22" s="94">
        <v>0.6769349007745181</v>
      </c>
      <c r="AN22" s="52">
        <v>261</v>
      </c>
      <c r="AO22" s="52">
        <v>25</v>
      </c>
      <c r="AP22" s="92">
        <v>0.349209</v>
      </c>
      <c r="AQ22" s="95">
        <v>266236.3383934219</v>
      </c>
      <c r="AR22" s="95">
        <v>284746.0430107527</v>
      </c>
      <c r="AS22" s="91">
        <v>89724.029</v>
      </c>
      <c r="AT22" s="53">
        <v>0.42544</v>
      </c>
      <c r="AU22" s="96">
        <v>2.575184584909058</v>
      </c>
      <c r="AV22" s="96">
        <v>19.124797406807133</v>
      </c>
      <c r="AW22" s="96">
        <v>21.699981991716193</v>
      </c>
      <c r="AX22" s="63">
        <v>78.30001800828381</v>
      </c>
      <c r="AY22" s="97">
        <v>18.7</v>
      </c>
      <c r="AZ22" s="96">
        <v>47.02297233942804</v>
      </c>
      <c r="BA22" s="22">
        <f t="shared" si="14"/>
        <v>96.51046859421734</v>
      </c>
      <c r="BB22" s="22">
        <v>3.489531405782652</v>
      </c>
      <c r="BC22" s="29">
        <v>3.489531405782652</v>
      </c>
      <c r="BD22" s="98">
        <v>33.41</v>
      </c>
      <c r="BE22" s="98">
        <v>22.09</v>
      </c>
      <c r="BF22" s="98">
        <v>44.51</v>
      </c>
      <c r="BG22" s="44">
        <v>22.7</v>
      </c>
      <c r="BH22" s="99">
        <v>41.8</v>
      </c>
      <c r="BI22" s="23">
        <v>85.77121425222691</v>
      </c>
      <c r="BJ22" s="23">
        <v>82.4</v>
      </c>
      <c r="BK22" s="22">
        <v>7.2074542897327705</v>
      </c>
      <c r="BL22" s="23">
        <v>6.28</v>
      </c>
      <c r="BM22" s="23">
        <v>70.30150753768845</v>
      </c>
      <c r="BN22" s="25">
        <v>35.10436432637571</v>
      </c>
      <c r="BO22" s="25">
        <v>3.6053130929791273</v>
      </c>
      <c r="BP22" s="25">
        <v>1.3282732447817838</v>
      </c>
      <c r="BQ22" s="25">
        <v>82.28969006957622</v>
      </c>
      <c r="BR22" s="25">
        <v>39.21568627450981</v>
      </c>
      <c r="BS22" s="25">
        <v>6.957621758380772</v>
      </c>
      <c r="BT22" s="93">
        <v>2.67</v>
      </c>
      <c r="BU22" s="100">
        <v>0</v>
      </c>
      <c r="BV22" s="100">
        <v>21.428571428571427</v>
      </c>
      <c r="BW22" s="25">
        <v>2.4</v>
      </c>
      <c r="BX22" s="25">
        <v>0.3</v>
      </c>
      <c r="BY22" s="25">
        <v>22.7</v>
      </c>
      <c r="BZ22" s="25">
        <v>10.8</v>
      </c>
      <c r="CA22" s="37">
        <v>623.2193732193732</v>
      </c>
      <c r="CB22" s="37">
        <v>1620.3703703703702</v>
      </c>
      <c r="CC22" s="101" t="s">
        <v>73</v>
      </c>
      <c r="CD22" s="93">
        <v>25</v>
      </c>
      <c r="CE22" s="40">
        <v>3463</v>
      </c>
      <c r="CF22" s="102">
        <v>61.75106990014265</v>
      </c>
      <c r="CG22" s="40">
        <v>895</v>
      </c>
      <c r="CH22" s="44">
        <v>15.959343794579173</v>
      </c>
      <c r="CI22" s="42">
        <v>624</v>
      </c>
      <c r="CJ22" s="44">
        <v>11.126961483594865</v>
      </c>
      <c r="CK22" s="25">
        <v>95.84008643976229</v>
      </c>
      <c r="CL22" s="25">
        <v>0.45020709526382136</v>
      </c>
      <c r="CM22" s="25">
        <v>2.575184584909058</v>
      </c>
      <c r="CN22" s="44">
        <v>10.35476319106789</v>
      </c>
      <c r="CO22" s="44">
        <v>30.27027027027027</v>
      </c>
      <c r="CP22" s="25">
        <v>57.45007680491551</v>
      </c>
      <c r="CQ22" s="25">
        <v>46.324786324786324</v>
      </c>
      <c r="CR22" s="89">
        <v>105.66512727807232</v>
      </c>
      <c r="CS22" s="89">
        <v>44.390243902439025</v>
      </c>
      <c r="CT22" s="27"/>
      <c r="CU22" s="27"/>
      <c r="CV22" s="44">
        <v>0</v>
      </c>
      <c r="CW22" s="44">
        <v>0</v>
      </c>
      <c r="CX22" s="44">
        <v>0</v>
      </c>
      <c r="CY22" s="50">
        <v>700.6802721088436</v>
      </c>
      <c r="CZ22" s="50">
        <v>517.1102661596958</v>
      </c>
      <c r="DA22" s="50">
        <v>614.0035906642729</v>
      </c>
      <c r="DB22" s="50">
        <v>575.1089399647386</v>
      </c>
      <c r="DC22" s="50">
        <v>437.5828439102947</v>
      </c>
      <c r="DD22" s="50">
        <v>506.92226083555107</v>
      </c>
      <c r="DE22" s="52">
        <v>166</v>
      </c>
      <c r="DF22" s="52">
        <v>97</v>
      </c>
      <c r="DG22" s="52">
        <v>131</v>
      </c>
      <c r="DH22" s="52">
        <v>207</v>
      </c>
      <c r="DI22" s="52">
        <v>114</v>
      </c>
      <c r="DJ22" s="52">
        <v>163</v>
      </c>
      <c r="DK22" s="52">
        <v>104</v>
      </c>
      <c r="DL22" s="52">
        <v>97</v>
      </c>
      <c r="DM22" s="52">
        <v>100</v>
      </c>
      <c r="DN22" s="52">
        <v>133</v>
      </c>
      <c r="DO22" s="52">
        <v>114</v>
      </c>
      <c r="DP22" s="52">
        <v>124</v>
      </c>
      <c r="DQ22" s="52">
        <v>95</v>
      </c>
      <c r="DR22" s="52">
        <v>24</v>
      </c>
      <c r="DS22" s="52">
        <v>60</v>
      </c>
      <c r="DT22" s="52">
        <v>102</v>
      </c>
      <c r="DU22" s="52">
        <v>23</v>
      </c>
      <c r="DV22" s="52">
        <v>65</v>
      </c>
      <c r="DW22" s="44">
        <v>214.9</v>
      </c>
      <c r="DX22" s="44">
        <v>0.6</v>
      </c>
      <c r="DY22" s="44">
        <v>4</v>
      </c>
      <c r="DZ22" s="44">
        <v>77.5</v>
      </c>
      <c r="EA22" s="44">
        <v>282.35</v>
      </c>
      <c r="EB22" s="44">
        <v>0.7</v>
      </c>
      <c r="EC22" s="44">
        <v>6.7</v>
      </c>
      <c r="ED22" s="44">
        <v>97.6</v>
      </c>
      <c r="EE22" s="44">
        <v>144.85</v>
      </c>
      <c r="EF22" s="44">
        <v>0.6</v>
      </c>
      <c r="EG22" s="44">
        <v>1.2</v>
      </c>
      <c r="EH22" s="44">
        <v>56.6</v>
      </c>
      <c r="EI22" s="53">
        <v>75.65</v>
      </c>
      <c r="EJ22" s="53">
        <v>56.71</v>
      </c>
      <c r="EK22" s="53">
        <v>72.19</v>
      </c>
      <c r="EL22" s="53">
        <v>53.28</v>
      </c>
      <c r="EM22" s="53">
        <v>79.24</v>
      </c>
      <c r="EN22" s="53">
        <v>60.27</v>
      </c>
      <c r="EO22" s="53">
        <v>54.54</v>
      </c>
      <c r="EP22" s="53">
        <v>60.05</v>
      </c>
      <c r="EQ22" s="53">
        <v>63.96</v>
      </c>
      <c r="ER22" s="53">
        <v>52.07</v>
      </c>
      <c r="ES22" s="53">
        <v>57.49</v>
      </c>
      <c r="ET22" s="53">
        <v>61.4</v>
      </c>
      <c r="EU22" s="53">
        <v>57.11</v>
      </c>
      <c r="EV22" s="53">
        <v>62.71</v>
      </c>
      <c r="EW22" s="53">
        <v>66.62</v>
      </c>
      <c r="EX22" s="51">
        <v>9.845288326300984</v>
      </c>
      <c r="EY22" s="51">
        <v>10.554089709762533</v>
      </c>
      <c r="EZ22" s="51">
        <v>9.036144578313253</v>
      </c>
      <c r="FA22" s="54">
        <v>10.48951048951049</v>
      </c>
      <c r="FB22" s="54">
        <v>8.264462809917356</v>
      </c>
      <c r="FC22" s="54">
        <v>0</v>
      </c>
      <c r="FD22" s="54">
        <v>12.5</v>
      </c>
      <c r="FE22" s="54">
        <v>10.526315789473683</v>
      </c>
      <c r="FF22" s="54">
        <v>0</v>
      </c>
      <c r="FG22" s="54">
        <v>7.936507936507936</v>
      </c>
      <c r="FH22" s="54">
        <v>5.780346820809248</v>
      </c>
      <c r="FI22" s="54">
        <v>0</v>
      </c>
      <c r="FJ22" s="51">
        <v>7.032348804500703</v>
      </c>
      <c r="FK22" s="51">
        <v>7.9155672823219</v>
      </c>
      <c r="FL22" s="51">
        <v>6.024096385542169</v>
      </c>
      <c r="FM22" s="44">
        <v>3.4965034965034967</v>
      </c>
      <c r="FN22" s="44">
        <v>11.019283746556475</v>
      </c>
      <c r="FO22" s="44">
        <v>0</v>
      </c>
      <c r="FP22" s="44">
        <v>0</v>
      </c>
      <c r="FQ22" s="44">
        <v>15.789473684210527</v>
      </c>
      <c r="FR22" s="44">
        <v>0</v>
      </c>
      <c r="FS22" s="44">
        <v>7.936507936507936</v>
      </c>
      <c r="FT22" s="44">
        <v>5.780346820809248</v>
      </c>
      <c r="FU22" s="44">
        <v>0</v>
      </c>
      <c r="FV22" s="114">
        <v>291</v>
      </c>
      <c r="FW22" s="114">
        <v>342</v>
      </c>
      <c r="FX22" s="104">
        <f t="shared" si="0"/>
        <v>85.08771929824562</v>
      </c>
      <c r="FY22" s="116">
        <v>0.559537684537684</v>
      </c>
      <c r="FZ22" s="91">
        <v>4</v>
      </c>
    </row>
    <row r="23" spans="1:182" ht="11.25">
      <c r="A23" s="90" t="s">
        <v>161</v>
      </c>
      <c r="B23" s="58">
        <v>6204</v>
      </c>
      <c r="C23" s="58">
        <v>21</v>
      </c>
      <c r="D23" s="27" t="s">
        <v>41</v>
      </c>
      <c r="E23" s="58" t="s">
        <v>55</v>
      </c>
      <c r="F23" s="106">
        <v>659.9</v>
      </c>
      <c r="G23" s="91">
        <v>7635</v>
      </c>
      <c r="H23" s="44">
        <f t="shared" si="1"/>
        <v>11.56993483861191</v>
      </c>
      <c r="I23" s="92">
        <f t="shared" si="2"/>
        <v>0.04510046238754346</v>
      </c>
      <c r="J23" s="53">
        <f t="shared" si="3"/>
        <v>0.8727649330251507</v>
      </c>
      <c r="K23" s="91">
        <v>3879</v>
      </c>
      <c r="L23" s="44">
        <f t="shared" si="4"/>
        <v>50.80550098231827</v>
      </c>
      <c r="M23" s="91">
        <v>3756</v>
      </c>
      <c r="N23" s="44">
        <f t="shared" si="5"/>
        <v>49.19449901768173</v>
      </c>
      <c r="O23" s="44">
        <f t="shared" si="6"/>
        <v>103.27476038338658</v>
      </c>
      <c r="P23" s="91">
        <v>1614</v>
      </c>
      <c r="Q23" s="44">
        <f t="shared" si="7"/>
        <v>21.139489194499017</v>
      </c>
      <c r="R23" s="91">
        <v>5187</v>
      </c>
      <c r="S23" s="44">
        <f t="shared" si="8"/>
        <v>67.93713163064832</v>
      </c>
      <c r="T23" s="91">
        <v>834</v>
      </c>
      <c r="U23" s="44">
        <f t="shared" si="9"/>
        <v>10.923379174852652</v>
      </c>
      <c r="V23" s="44">
        <f t="shared" si="10"/>
        <v>47.19491035280509</v>
      </c>
      <c r="W23" s="44">
        <f t="shared" si="11"/>
        <v>51.6728624535316</v>
      </c>
      <c r="X23" s="91">
        <v>8363</v>
      </c>
      <c r="Y23" s="92">
        <f t="shared" si="12"/>
        <v>0.04508575512251379</v>
      </c>
      <c r="Z23" s="53">
        <f t="shared" si="13"/>
        <v>0.8672387421253208</v>
      </c>
      <c r="AA23" s="44">
        <v>63.4</v>
      </c>
      <c r="AB23" s="44">
        <v>1.5</v>
      </c>
      <c r="AC23" s="93">
        <v>145.33</v>
      </c>
      <c r="AD23" s="93">
        <v>78.29</v>
      </c>
      <c r="AE23" s="93">
        <v>2.64</v>
      </c>
      <c r="AF23" s="93">
        <v>28</v>
      </c>
      <c r="AG23" s="92">
        <v>0.67</v>
      </c>
      <c r="AH23" s="92">
        <v>0.765</v>
      </c>
      <c r="AI23" s="94">
        <v>0.6268791684711996</v>
      </c>
      <c r="AJ23" s="94">
        <v>0.5179221289037417</v>
      </c>
      <c r="AK23" s="94">
        <v>0.9375789473684211</v>
      </c>
      <c r="AL23" s="94">
        <v>0.6739345887016848</v>
      </c>
      <c r="AM23" s="94">
        <v>0.6890787083612617</v>
      </c>
      <c r="AN23" s="52">
        <v>237</v>
      </c>
      <c r="AO23" s="52">
        <v>22</v>
      </c>
      <c r="AP23" s="92">
        <v>0.3844463</v>
      </c>
      <c r="AQ23" s="95">
        <v>301750.30327056494</v>
      </c>
      <c r="AR23" s="95">
        <v>313836.68731417245</v>
      </c>
      <c r="AS23" s="91">
        <v>96098.242</v>
      </c>
      <c r="AT23" s="53">
        <v>0.41527</v>
      </c>
      <c r="AU23" s="96">
        <v>1.9613040021203287</v>
      </c>
      <c r="AV23" s="96">
        <v>8.613835144447389</v>
      </c>
      <c r="AW23" s="96">
        <v>10.575139146567718</v>
      </c>
      <c r="AX23" s="63">
        <v>89.42486085343228</v>
      </c>
      <c r="AY23" s="97">
        <v>16.8</v>
      </c>
      <c r="AZ23" s="96">
        <v>46.85958566261098</v>
      </c>
      <c r="BA23" s="22">
        <f t="shared" si="14"/>
        <v>97.54385964912281</v>
      </c>
      <c r="BB23" s="22">
        <v>2.456140350877193</v>
      </c>
      <c r="BC23" s="29">
        <v>2.456140350877193</v>
      </c>
      <c r="BD23" s="98">
        <v>44.34</v>
      </c>
      <c r="BE23" s="98">
        <v>22.17</v>
      </c>
      <c r="BF23" s="98">
        <v>33.49</v>
      </c>
      <c r="BG23" s="44">
        <v>17.3</v>
      </c>
      <c r="BH23" s="99">
        <v>24.4</v>
      </c>
      <c r="BI23" s="23">
        <v>88.30976652416967</v>
      </c>
      <c r="BJ23" s="23">
        <v>85.6</v>
      </c>
      <c r="BK23" s="22">
        <v>7.688096021045709</v>
      </c>
      <c r="BL23" s="23">
        <v>6.9</v>
      </c>
      <c r="BM23" s="23">
        <v>66.17583369423993</v>
      </c>
      <c r="BN23" s="25">
        <v>26.858275520317147</v>
      </c>
      <c r="BO23" s="25">
        <v>1.9326065411298314</v>
      </c>
      <c r="BP23" s="25">
        <v>0.6937561942517344</v>
      </c>
      <c r="BQ23" s="25">
        <v>90.18830525272547</v>
      </c>
      <c r="BR23" s="25">
        <v>64.1228939544103</v>
      </c>
      <c r="BS23" s="25">
        <v>18.731417244796827</v>
      </c>
      <c r="BT23" s="93">
        <v>1.32</v>
      </c>
      <c r="BU23" s="100">
        <v>2.9411764705882355</v>
      </c>
      <c r="BV23" s="100">
        <v>11.764705882352942</v>
      </c>
      <c r="BW23" s="25">
        <v>1.8</v>
      </c>
      <c r="BX23" s="25">
        <v>0</v>
      </c>
      <c r="BY23" s="25">
        <v>26.5</v>
      </c>
      <c r="BZ23" s="25">
        <v>12.2</v>
      </c>
      <c r="CA23" s="37">
        <v>594.8446794448116</v>
      </c>
      <c r="CB23" s="37">
        <v>1163.251817580965</v>
      </c>
      <c r="CC23" s="101" t="s">
        <v>73</v>
      </c>
      <c r="CD23" s="93">
        <v>29</v>
      </c>
      <c r="CE23" s="40">
        <v>5747</v>
      </c>
      <c r="CF23" s="102">
        <v>75.2717747216765</v>
      </c>
      <c r="CG23" s="40">
        <v>571</v>
      </c>
      <c r="CH23" s="44">
        <v>7.47871643745907</v>
      </c>
      <c r="CI23" s="42">
        <v>2304</v>
      </c>
      <c r="CJ23" s="44">
        <v>30.176817288801573</v>
      </c>
      <c r="CK23" s="25">
        <v>85.29021998409755</v>
      </c>
      <c r="CL23" s="25">
        <v>5.883912006360986</v>
      </c>
      <c r="CM23" s="25">
        <v>6.533262655711635</v>
      </c>
      <c r="CN23" s="44">
        <v>8.256029684601113</v>
      </c>
      <c r="CO23" s="44">
        <v>15.088282504012842</v>
      </c>
      <c r="CP23" s="25">
        <v>56.18900873138161</v>
      </c>
      <c r="CQ23" s="25">
        <v>46.62921348314607</v>
      </c>
      <c r="CR23" s="89">
        <v>88.24624476137048</v>
      </c>
      <c r="CS23" s="89">
        <v>71.18012422360249</v>
      </c>
      <c r="CT23" s="27"/>
      <c r="CU23" s="27"/>
      <c r="CV23" s="44">
        <v>0</v>
      </c>
      <c r="CW23" s="44">
        <v>14.852220406950838</v>
      </c>
      <c r="CX23" s="44">
        <v>14.852220406950838</v>
      </c>
      <c r="CY23" s="50">
        <v>675.9776536312849</v>
      </c>
      <c r="CZ23" s="50">
        <v>479.79063681302705</v>
      </c>
      <c r="DA23" s="50">
        <v>579.8546801538681</v>
      </c>
      <c r="DB23" s="50">
        <v>557.2122450735895</v>
      </c>
      <c r="DC23" s="50">
        <v>405.4501680457421</v>
      </c>
      <c r="DD23" s="50">
        <v>481.96723814646606</v>
      </c>
      <c r="DE23" s="52">
        <v>173</v>
      </c>
      <c r="DF23" s="52">
        <v>113</v>
      </c>
      <c r="DG23" s="52">
        <v>143</v>
      </c>
      <c r="DH23" s="52">
        <v>218</v>
      </c>
      <c r="DI23" s="52">
        <v>137</v>
      </c>
      <c r="DJ23" s="52">
        <v>178</v>
      </c>
      <c r="DK23" s="52">
        <v>109</v>
      </c>
      <c r="DL23" s="52">
        <v>116</v>
      </c>
      <c r="DM23" s="52">
        <v>113</v>
      </c>
      <c r="DN23" s="52">
        <v>140</v>
      </c>
      <c r="DO23" s="52">
        <v>137</v>
      </c>
      <c r="DP23" s="52">
        <v>138</v>
      </c>
      <c r="DQ23" s="52">
        <v>106</v>
      </c>
      <c r="DR23" s="52">
        <v>19</v>
      </c>
      <c r="DS23" s="52">
        <v>63</v>
      </c>
      <c r="DT23" s="52">
        <v>109</v>
      </c>
      <c r="DU23" s="52">
        <v>20</v>
      </c>
      <c r="DV23" s="52">
        <v>66</v>
      </c>
      <c r="DW23" s="44">
        <v>257.5</v>
      </c>
      <c r="DX23" s="44">
        <v>0.8</v>
      </c>
      <c r="DY23" s="44">
        <v>4.2</v>
      </c>
      <c r="DZ23" s="44">
        <v>74</v>
      </c>
      <c r="EA23" s="44">
        <v>362.35</v>
      </c>
      <c r="EB23" s="44">
        <v>0.8</v>
      </c>
      <c r="EC23" s="44">
        <v>7.5</v>
      </c>
      <c r="ED23" s="44">
        <v>102.7</v>
      </c>
      <c r="EE23" s="44">
        <v>148.4</v>
      </c>
      <c r="EF23" s="44">
        <v>0.6</v>
      </c>
      <c r="EG23" s="44">
        <v>0.8</v>
      </c>
      <c r="EH23" s="44">
        <v>44.1</v>
      </c>
      <c r="EI23" s="53">
        <v>77.87</v>
      </c>
      <c r="EJ23" s="53">
        <v>59.08</v>
      </c>
      <c r="EK23" s="53">
        <v>75.13</v>
      </c>
      <c r="EL23" s="53">
        <v>56.09</v>
      </c>
      <c r="EM23" s="53">
        <v>80.72</v>
      </c>
      <c r="EN23" s="53">
        <v>62.19</v>
      </c>
      <c r="EO23" s="53">
        <v>58.53</v>
      </c>
      <c r="EP23" s="53">
        <v>60.45</v>
      </c>
      <c r="EQ23" s="53">
        <v>66.65</v>
      </c>
      <c r="ER23" s="53">
        <v>55.52</v>
      </c>
      <c r="ES23" s="53">
        <v>56.87</v>
      </c>
      <c r="ET23" s="53">
        <v>64.64</v>
      </c>
      <c r="EU23" s="53">
        <v>61.66</v>
      </c>
      <c r="EV23" s="53">
        <v>64.17</v>
      </c>
      <c r="EW23" s="53">
        <v>68.74</v>
      </c>
      <c r="EX23" s="51">
        <v>8.839779005524862</v>
      </c>
      <c r="EY23" s="51">
        <v>9.324009324009324</v>
      </c>
      <c r="EZ23" s="51">
        <v>8.403361344537815</v>
      </c>
      <c r="FA23" s="54">
        <v>12.285012285012284</v>
      </c>
      <c r="FB23" s="54">
        <v>9.925558312655086</v>
      </c>
      <c r="FC23" s="54">
        <v>10.638297872340425</v>
      </c>
      <c r="FD23" s="54">
        <v>10.050251256281408</v>
      </c>
      <c r="FE23" s="54">
        <v>10.81081081081081</v>
      </c>
      <c r="FF23" s="54">
        <v>0</v>
      </c>
      <c r="FG23" s="54">
        <v>9.615384615384617</v>
      </c>
      <c r="FH23" s="54">
        <v>9.174311926605505</v>
      </c>
      <c r="FI23" s="54">
        <v>0</v>
      </c>
      <c r="FJ23" s="51">
        <v>8.839779005524862</v>
      </c>
      <c r="FK23" s="51">
        <v>6.993006993006993</v>
      </c>
      <c r="FL23" s="51">
        <v>10.504201680672269</v>
      </c>
      <c r="FM23" s="44">
        <v>9.828009828009828</v>
      </c>
      <c r="FN23" s="44">
        <v>7.444168734491315</v>
      </c>
      <c r="FO23" s="44">
        <v>10.638297872340425</v>
      </c>
      <c r="FP23" s="44">
        <v>5.025125628140704</v>
      </c>
      <c r="FQ23" s="44">
        <v>5.405405405405405</v>
      </c>
      <c r="FR23" s="44">
        <v>22.727272727272727</v>
      </c>
      <c r="FS23" s="44">
        <v>14.423076923076923</v>
      </c>
      <c r="FT23" s="44">
        <v>9.174311926605505</v>
      </c>
      <c r="FU23" s="44">
        <v>0</v>
      </c>
      <c r="FV23" s="114">
        <v>344</v>
      </c>
      <c r="FW23" s="114">
        <v>407</v>
      </c>
      <c r="FX23" s="104">
        <f t="shared" si="0"/>
        <v>84.52088452088452</v>
      </c>
      <c r="FY23" s="116">
        <v>0.812598530683637</v>
      </c>
      <c r="FZ23" s="91">
        <v>1</v>
      </c>
    </row>
    <row r="24" spans="1:182" ht="11.25">
      <c r="A24" s="90" t="s">
        <v>162</v>
      </c>
      <c r="B24" s="58">
        <v>6205</v>
      </c>
      <c r="C24" s="58">
        <v>22</v>
      </c>
      <c r="D24" s="27" t="s">
        <v>42</v>
      </c>
      <c r="E24" s="58" t="s">
        <v>55</v>
      </c>
      <c r="F24" s="106">
        <v>300.4</v>
      </c>
      <c r="G24" s="91">
        <v>5465</v>
      </c>
      <c r="H24" s="44">
        <f t="shared" si="1"/>
        <v>18.192410119840215</v>
      </c>
      <c r="I24" s="92">
        <f t="shared" si="2"/>
        <v>0.03228212533699083</v>
      </c>
      <c r="J24" s="53">
        <f t="shared" si="3"/>
        <v>0.6247099356885983</v>
      </c>
      <c r="K24" s="91">
        <v>2936</v>
      </c>
      <c r="L24" s="44">
        <f t="shared" si="4"/>
        <v>53.723696248856356</v>
      </c>
      <c r="M24" s="91">
        <v>2529</v>
      </c>
      <c r="N24" s="44">
        <f t="shared" si="5"/>
        <v>46.276303751143644</v>
      </c>
      <c r="O24" s="44">
        <f t="shared" si="6"/>
        <v>116.09331751680506</v>
      </c>
      <c r="P24" s="91">
        <v>991</v>
      </c>
      <c r="Q24" s="44">
        <f t="shared" si="7"/>
        <v>18.133577310155534</v>
      </c>
      <c r="R24" s="91">
        <v>3497</v>
      </c>
      <c r="S24" s="44">
        <f t="shared" si="8"/>
        <v>63.98902104300092</v>
      </c>
      <c r="T24" s="91">
        <v>977</v>
      </c>
      <c r="U24" s="44">
        <f t="shared" si="9"/>
        <v>17.87740164684355</v>
      </c>
      <c r="V24" s="44">
        <f t="shared" si="10"/>
        <v>56.27680869316557</v>
      </c>
      <c r="W24" s="44">
        <f t="shared" si="11"/>
        <v>98.58728557013117</v>
      </c>
      <c r="X24" s="91">
        <v>5431</v>
      </c>
      <c r="Y24" s="92">
        <f t="shared" si="12"/>
        <v>0.029279054893025513</v>
      </c>
      <c r="Z24" s="53">
        <f t="shared" si="13"/>
        <v>0.5631918699608535</v>
      </c>
      <c r="AA24" s="44">
        <v>88.9</v>
      </c>
      <c r="AB24" s="44">
        <v>0.6</v>
      </c>
      <c r="AC24" s="93">
        <v>275.01</v>
      </c>
      <c r="AD24" s="93">
        <v>90.87</v>
      </c>
      <c r="AE24" s="93">
        <v>5.79</v>
      </c>
      <c r="AF24" s="93">
        <v>67</v>
      </c>
      <c r="AG24" s="92">
        <v>0.651</v>
      </c>
      <c r="AH24" s="92">
        <v>0.781</v>
      </c>
      <c r="AI24" s="94">
        <v>0.6437790454459023</v>
      </c>
      <c r="AJ24" s="94">
        <v>0.5287732423431054</v>
      </c>
      <c r="AK24" s="94">
        <v>0.9122660098522168</v>
      </c>
      <c r="AL24" s="94">
        <v>0.6087962962962963</v>
      </c>
      <c r="AM24" s="94">
        <v>0.6734036484843803</v>
      </c>
      <c r="AN24" s="52">
        <v>268</v>
      </c>
      <c r="AO24" s="52">
        <v>26</v>
      </c>
      <c r="AP24" s="92">
        <v>0.4134511</v>
      </c>
      <c r="AQ24" s="95">
        <v>240364.51388888888</v>
      </c>
      <c r="AR24" s="95">
        <v>259413.31134259258</v>
      </c>
      <c r="AS24" s="91">
        <v>94610.945</v>
      </c>
      <c r="AT24" s="53">
        <v>0.31923</v>
      </c>
      <c r="AU24" s="96">
        <v>6.636113657195234</v>
      </c>
      <c r="AV24" s="96">
        <v>10.119156736938589</v>
      </c>
      <c r="AW24" s="96">
        <v>16.755270394133824</v>
      </c>
      <c r="AX24" s="63">
        <v>83.24472960586618</v>
      </c>
      <c r="AY24" s="97">
        <v>25.1</v>
      </c>
      <c r="AZ24" s="96">
        <v>45.77226606538895</v>
      </c>
      <c r="BA24" s="22">
        <f t="shared" si="14"/>
        <v>97.63546798029557</v>
      </c>
      <c r="BB24" s="22">
        <v>2.3645320197044337</v>
      </c>
      <c r="BC24" s="29">
        <v>2.3645320197044337</v>
      </c>
      <c r="BD24" s="98">
        <v>28.28</v>
      </c>
      <c r="BE24" s="98">
        <v>17.44</v>
      </c>
      <c r="BF24" s="98">
        <v>54.29</v>
      </c>
      <c r="BG24" s="44">
        <v>27.7</v>
      </c>
      <c r="BH24" s="99">
        <v>49.4</v>
      </c>
      <c r="BI24" s="23">
        <v>85.9977452085682</v>
      </c>
      <c r="BJ24" s="23">
        <v>83.6</v>
      </c>
      <c r="BK24" s="22">
        <v>7.500112739571589</v>
      </c>
      <c r="BL24" s="23">
        <v>6.9</v>
      </c>
      <c r="BM24" s="23">
        <v>70.22247575584713</v>
      </c>
      <c r="BN24" s="25">
        <v>51.388888888888886</v>
      </c>
      <c r="BO24" s="25">
        <v>7.6967592592592595</v>
      </c>
      <c r="BP24" s="25">
        <v>0.8101851851851852</v>
      </c>
      <c r="BQ24" s="25">
        <v>69.1550925925926</v>
      </c>
      <c r="BR24" s="25">
        <v>37.326388888888886</v>
      </c>
      <c r="BS24" s="25">
        <v>9.20138888888889</v>
      </c>
      <c r="BT24" s="93">
        <v>10.21</v>
      </c>
      <c r="BU24" s="100">
        <v>0</v>
      </c>
      <c r="BV24" s="100">
        <v>20.689655172413794</v>
      </c>
      <c r="BW24" s="25">
        <v>3.9</v>
      </c>
      <c r="BX24" s="25">
        <v>0.7</v>
      </c>
      <c r="BY24" s="25">
        <v>22.4</v>
      </c>
      <c r="BZ24" s="25">
        <v>14.6</v>
      </c>
      <c r="CA24" s="37">
        <v>402.56175663311984</v>
      </c>
      <c r="CB24" s="37">
        <v>1134.4922232387923</v>
      </c>
      <c r="CC24" s="101" t="s">
        <v>73</v>
      </c>
      <c r="CD24" s="93">
        <v>75</v>
      </c>
      <c r="CE24" s="40">
        <v>2562</v>
      </c>
      <c r="CF24" s="102">
        <v>46.88014638609332</v>
      </c>
      <c r="CG24" s="40">
        <v>1133</v>
      </c>
      <c r="CH24" s="44">
        <v>20.73193046660567</v>
      </c>
      <c r="CI24" s="42">
        <v>5019</v>
      </c>
      <c r="CJ24" s="44">
        <v>91.83897529734675</v>
      </c>
      <c r="CK24" s="25">
        <v>94.05415294548115</v>
      </c>
      <c r="CL24" s="25">
        <v>1.3172338090010978</v>
      </c>
      <c r="CM24" s="25">
        <v>3.128430296377607</v>
      </c>
      <c r="CN24" s="44">
        <v>12.440541529454812</v>
      </c>
      <c r="CO24" s="44">
        <v>14.56</v>
      </c>
      <c r="CP24" s="25">
        <v>67.4347158218126</v>
      </c>
      <c r="CQ24" s="25">
        <v>55.172413793103445</v>
      </c>
      <c r="CR24" s="89">
        <v>109.95828394015045</v>
      </c>
      <c r="CS24" s="89">
        <v>41.82389937106918</v>
      </c>
      <c r="CT24" s="27"/>
      <c r="CU24" s="27"/>
      <c r="CV24" s="44">
        <v>18.36210062431142</v>
      </c>
      <c r="CW24" s="44">
        <v>0</v>
      </c>
      <c r="CX24" s="44">
        <v>18.36210062431142</v>
      </c>
      <c r="CY24" s="50">
        <v>831.578947368421</v>
      </c>
      <c r="CZ24" s="50">
        <v>588.2352941176471</v>
      </c>
      <c r="DA24" s="50">
        <v>716.6666666666667</v>
      </c>
      <c r="DB24" s="50">
        <v>501.5337538189037</v>
      </c>
      <c r="DC24" s="50">
        <v>348.7911391109062</v>
      </c>
      <c r="DD24" s="50">
        <v>425.80258746394327</v>
      </c>
      <c r="DE24" s="52">
        <v>106</v>
      </c>
      <c r="DF24" s="52">
        <v>112</v>
      </c>
      <c r="DG24" s="52">
        <v>109</v>
      </c>
      <c r="DH24" s="52">
        <v>218</v>
      </c>
      <c r="DI24" s="52">
        <v>196</v>
      </c>
      <c r="DJ24" s="52">
        <v>207</v>
      </c>
      <c r="DK24" s="52">
        <v>94</v>
      </c>
      <c r="DL24" s="52">
        <v>59</v>
      </c>
      <c r="DM24" s="52">
        <v>77</v>
      </c>
      <c r="DN24" s="52">
        <v>158</v>
      </c>
      <c r="DO24" s="52">
        <v>102</v>
      </c>
      <c r="DP24" s="52">
        <v>131</v>
      </c>
      <c r="DQ24" s="52">
        <v>106</v>
      </c>
      <c r="DR24" s="52">
        <v>20</v>
      </c>
      <c r="DS24" s="52">
        <v>64</v>
      </c>
      <c r="DT24" s="52">
        <v>116</v>
      </c>
      <c r="DU24" s="52">
        <v>24</v>
      </c>
      <c r="DV24" s="52">
        <v>72</v>
      </c>
      <c r="DW24" s="44">
        <v>211.6</v>
      </c>
      <c r="DX24" s="44">
        <v>0.6</v>
      </c>
      <c r="DY24" s="44">
        <v>3.7</v>
      </c>
      <c r="DZ24" s="44">
        <v>78.3</v>
      </c>
      <c r="EA24" s="44">
        <v>323.1</v>
      </c>
      <c r="EB24" s="44">
        <v>0.7</v>
      </c>
      <c r="EC24" s="44">
        <v>6.7</v>
      </c>
      <c r="ED24" s="44">
        <v>116.4</v>
      </c>
      <c r="EE24" s="44">
        <v>95.7</v>
      </c>
      <c r="EF24" s="44">
        <v>0.4</v>
      </c>
      <c r="EG24" s="44">
        <v>0.6</v>
      </c>
      <c r="EH24" s="44">
        <v>38.7</v>
      </c>
      <c r="EI24" s="53">
        <v>75.79</v>
      </c>
      <c r="EJ24" s="53">
        <v>56.74</v>
      </c>
      <c r="EK24" s="53">
        <v>69.57</v>
      </c>
      <c r="EL24" s="53">
        <v>50.9</v>
      </c>
      <c r="EM24" s="53">
        <v>82.25</v>
      </c>
      <c r="EN24" s="53">
        <v>62.81</v>
      </c>
      <c r="EO24" s="53">
        <v>54.86</v>
      </c>
      <c r="EP24" s="53">
        <v>57.66</v>
      </c>
      <c r="EQ24" s="53">
        <v>63.99</v>
      </c>
      <c r="ER24" s="53">
        <v>49.4</v>
      </c>
      <c r="ES24" s="53">
        <v>53.69</v>
      </c>
      <c r="ET24" s="53">
        <v>58.77</v>
      </c>
      <c r="EU24" s="53">
        <v>60.54</v>
      </c>
      <c r="EV24" s="53">
        <v>61.79</v>
      </c>
      <c r="EW24" s="53">
        <v>69.42</v>
      </c>
      <c r="EX24" s="51">
        <v>8.976660682226212</v>
      </c>
      <c r="EY24" s="51">
        <v>10.238907849829351</v>
      </c>
      <c r="EZ24" s="51">
        <v>7.575757575757576</v>
      </c>
      <c r="FA24" s="54">
        <v>13.201320132013201</v>
      </c>
      <c r="FB24" s="54">
        <v>11.11111111111111</v>
      </c>
      <c r="FC24" s="54">
        <v>0</v>
      </c>
      <c r="FD24" s="54">
        <v>12.422360248447204</v>
      </c>
      <c r="FE24" s="54">
        <v>10.309278350515465</v>
      </c>
      <c r="FF24" s="54">
        <v>0</v>
      </c>
      <c r="FG24" s="54">
        <v>14.084507042253522</v>
      </c>
      <c r="FH24" s="54">
        <v>12.048192771084338</v>
      </c>
      <c r="FI24" s="54">
        <v>0</v>
      </c>
      <c r="FJ24" s="51">
        <v>3.5906642728904847</v>
      </c>
      <c r="FK24" s="51">
        <v>3.4129692832764507</v>
      </c>
      <c r="FL24" s="51">
        <v>3.787878787878788</v>
      </c>
      <c r="FM24" s="44">
        <v>6.600660066006601</v>
      </c>
      <c r="FN24" s="44">
        <v>0</v>
      </c>
      <c r="FO24" s="44">
        <v>0</v>
      </c>
      <c r="FP24" s="44">
        <v>6.211180124223602</v>
      </c>
      <c r="FQ24" s="44">
        <v>0</v>
      </c>
      <c r="FR24" s="44">
        <v>0</v>
      </c>
      <c r="FS24" s="44">
        <v>7.042253521126761</v>
      </c>
      <c r="FT24" s="44">
        <v>0</v>
      </c>
      <c r="FU24" s="44">
        <v>0</v>
      </c>
      <c r="FV24" s="114">
        <v>342</v>
      </c>
      <c r="FW24" s="114">
        <v>387</v>
      </c>
      <c r="FX24" s="104">
        <f t="shared" si="0"/>
        <v>88.37209302325581</v>
      </c>
      <c r="FY24" s="116">
        <v>0.49419445149643115</v>
      </c>
      <c r="FZ24" s="91">
        <v>4</v>
      </c>
    </row>
    <row r="25" spans="1:182" ht="11.25">
      <c r="A25" s="90" t="s">
        <v>163</v>
      </c>
      <c r="B25" s="58">
        <v>6206</v>
      </c>
      <c r="C25" s="58">
        <v>23</v>
      </c>
      <c r="D25" s="27" t="s">
        <v>43</v>
      </c>
      <c r="E25" s="58" t="s">
        <v>55</v>
      </c>
      <c r="F25" s="106">
        <v>561.6</v>
      </c>
      <c r="G25" s="91">
        <v>6815</v>
      </c>
      <c r="H25" s="44">
        <f t="shared" si="1"/>
        <v>12.134971509971509</v>
      </c>
      <c r="I25" s="92">
        <f t="shared" si="2"/>
        <v>0.04025666682005353</v>
      </c>
      <c r="J25" s="53">
        <f t="shared" si="3"/>
        <v>0.7790298649071908</v>
      </c>
      <c r="K25" s="91">
        <v>3786</v>
      </c>
      <c r="L25" s="44">
        <f t="shared" si="4"/>
        <v>55.55392516507703</v>
      </c>
      <c r="M25" s="91">
        <v>3029</v>
      </c>
      <c r="N25" s="44">
        <f t="shared" si="5"/>
        <v>44.44607483492297</v>
      </c>
      <c r="O25" s="44">
        <f t="shared" si="6"/>
        <v>124.99174645097392</v>
      </c>
      <c r="P25" s="91">
        <v>1345</v>
      </c>
      <c r="Q25" s="44">
        <f t="shared" si="7"/>
        <v>19.735876742479824</v>
      </c>
      <c r="R25" s="91">
        <v>4531</v>
      </c>
      <c r="S25" s="44">
        <f t="shared" si="8"/>
        <v>66.48569332355099</v>
      </c>
      <c r="T25" s="91">
        <v>939</v>
      </c>
      <c r="U25" s="44">
        <f t="shared" si="9"/>
        <v>13.778429933969186</v>
      </c>
      <c r="V25" s="44">
        <f t="shared" si="10"/>
        <v>50.40829838887663</v>
      </c>
      <c r="W25" s="44">
        <f t="shared" si="11"/>
        <v>69.81412639405204</v>
      </c>
      <c r="X25" s="91">
        <v>6745</v>
      </c>
      <c r="Y25" s="92">
        <f t="shared" si="12"/>
        <v>0.03636295806544966</v>
      </c>
      <c r="Z25" s="53">
        <f t="shared" si="13"/>
        <v>0.6994529852487491</v>
      </c>
      <c r="AA25" s="44">
        <v>70.4</v>
      </c>
      <c r="AB25" s="44">
        <v>0.7</v>
      </c>
      <c r="AC25" s="93">
        <v>386.05</v>
      </c>
      <c r="AD25" s="93">
        <v>91.26</v>
      </c>
      <c r="AE25" s="93">
        <v>3.24</v>
      </c>
      <c r="AF25" s="93">
        <v>68</v>
      </c>
      <c r="AG25" s="92">
        <v>0.628</v>
      </c>
      <c r="AH25" s="92">
        <v>0.767</v>
      </c>
      <c r="AI25" s="94">
        <v>0.5466360153256705</v>
      </c>
      <c r="AJ25" s="94">
        <v>0.48105403084334514</v>
      </c>
      <c r="AK25" s="94">
        <v>0.8563341968911917</v>
      </c>
      <c r="AL25" s="94">
        <v>0.521613832853026</v>
      </c>
      <c r="AM25" s="94">
        <v>0.6014095189783084</v>
      </c>
      <c r="AN25" s="52">
        <v>328</v>
      </c>
      <c r="AO25" s="52">
        <v>33</v>
      </c>
      <c r="AP25" s="92">
        <v>0.433854</v>
      </c>
      <c r="AQ25" s="95">
        <v>248592.82997118155</v>
      </c>
      <c r="AR25" s="95">
        <v>274031.06628242077</v>
      </c>
      <c r="AS25" s="91">
        <v>91445.145</v>
      </c>
      <c r="AT25" s="53">
        <v>0.41289</v>
      </c>
      <c r="AU25" s="96">
        <v>5.93866866118175</v>
      </c>
      <c r="AV25" s="96">
        <v>15.407629020194463</v>
      </c>
      <c r="AW25" s="96">
        <v>21.346297681376214</v>
      </c>
      <c r="AX25" s="63">
        <v>78.65370231862379</v>
      </c>
      <c r="AY25" s="97">
        <v>23.9</v>
      </c>
      <c r="AZ25" s="96">
        <v>42.865074958356466</v>
      </c>
      <c r="BA25" s="22">
        <f t="shared" si="14"/>
        <v>93.17789291882556</v>
      </c>
      <c r="BB25" s="22">
        <v>6.822107081174439</v>
      </c>
      <c r="BC25" s="29">
        <v>6.822107081174439</v>
      </c>
      <c r="BD25" s="98">
        <v>47.22</v>
      </c>
      <c r="BE25" s="98">
        <v>12.14</v>
      </c>
      <c r="BF25" s="98">
        <v>40.64</v>
      </c>
      <c r="BG25" s="44">
        <v>34</v>
      </c>
      <c r="BH25" s="99">
        <v>42.6</v>
      </c>
      <c r="BI25" s="23">
        <v>77.41995187858598</v>
      </c>
      <c r="BJ25" s="23">
        <v>72.8</v>
      </c>
      <c r="BK25" s="22">
        <v>6.089950027762354</v>
      </c>
      <c r="BL25" s="23">
        <v>5.13</v>
      </c>
      <c r="BM25" s="23">
        <v>62.26053639846744</v>
      </c>
      <c r="BN25" s="25">
        <v>52.40153698366955</v>
      </c>
      <c r="BO25" s="25">
        <v>7.636887608069165</v>
      </c>
      <c r="BP25" s="25">
        <v>0.7684918347742555</v>
      </c>
      <c r="BQ25" s="25">
        <v>72.43035542747359</v>
      </c>
      <c r="BR25" s="25">
        <v>36.93563880883766</v>
      </c>
      <c r="BS25" s="25">
        <v>5.283381364073007</v>
      </c>
      <c r="BT25" s="93">
        <v>2.2</v>
      </c>
      <c r="BU25" s="100">
        <v>3.0303030303030303</v>
      </c>
      <c r="BV25" s="100">
        <v>21.21212121212121</v>
      </c>
      <c r="BW25" s="25">
        <v>1.3</v>
      </c>
      <c r="BX25" s="25">
        <v>0</v>
      </c>
      <c r="BY25" s="25">
        <v>18.5</v>
      </c>
      <c r="BZ25" s="25">
        <v>8.4</v>
      </c>
      <c r="CA25" s="37">
        <v>410.3165298944901</v>
      </c>
      <c r="CB25" s="37">
        <v>512.8956623681125</v>
      </c>
      <c r="CC25" s="101" t="s">
        <v>73</v>
      </c>
      <c r="CD25" s="93">
        <v>33</v>
      </c>
      <c r="CE25" s="40">
        <v>3820</v>
      </c>
      <c r="CF25" s="102">
        <v>56.05282465150403</v>
      </c>
      <c r="CG25" s="40">
        <v>1142</v>
      </c>
      <c r="CH25" s="44">
        <v>16.757153338224505</v>
      </c>
      <c r="CI25" s="42">
        <v>5294</v>
      </c>
      <c r="CJ25" s="44">
        <v>77.68158473954512</v>
      </c>
      <c r="CK25" s="25">
        <v>93.32834704562454</v>
      </c>
      <c r="CL25" s="25">
        <v>0.34405385190725507</v>
      </c>
      <c r="CM25" s="25">
        <v>4.831712789827973</v>
      </c>
      <c r="CN25" s="44">
        <v>18.085265519820492</v>
      </c>
      <c r="CO25" s="44">
        <v>32.25806451612903</v>
      </c>
      <c r="CP25" s="25">
        <v>63.557046979865774</v>
      </c>
      <c r="CQ25" s="25">
        <v>50.20161290322581</v>
      </c>
      <c r="CR25" s="89">
        <v>100.5623404065155</v>
      </c>
      <c r="CS25" s="89">
        <v>78.62595419847328</v>
      </c>
      <c r="CT25" s="27"/>
      <c r="CU25" s="27"/>
      <c r="CV25" s="44">
        <v>29.607698001480387</v>
      </c>
      <c r="CW25" s="44">
        <v>0</v>
      </c>
      <c r="CX25" s="44">
        <v>29.607698001480387</v>
      </c>
      <c r="CY25" s="50">
        <v>744.2641298265249</v>
      </c>
      <c r="CZ25" s="50">
        <v>536.1675126903552</v>
      </c>
      <c r="DA25" s="50">
        <v>646.7439785905442</v>
      </c>
      <c r="DB25" s="50">
        <v>548.3106558727151</v>
      </c>
      <c r="DC25" s="50">
        <v>402.2990082877073</v>
      </c>
      <c r="DD25" s="50">
        <v>475.91676374142435</v>
      </c>
      <c r="DE25" s="52">
        <v>115</v>
      </c>
      <c r="DF25" s="52">
        <v>102</v>
      </c>
      <c r="DG25" s="52">
        <v>109</v>
      </c>
      <c r="DH25" s="52">
        <v>171</v>
      </c>
      <c r="DI25" s="52">
        <v>143</v>
      </c>
      <c r="DJ25" s="52">
        <v>158</v>
      </c>
      <c r="DK25" s="52">
        <v>118</v>
      </c>
      <c r="DL25" s="52">
        <v>99</v>
      </c>
      <c r="DM25" s="52">
        <v>108</v>
      </c>
      <c r="DN25" s="52">
        <v>176</v>
      </c>
      <c r="DO25" s="52">
        <v>127</v>
      </c>
      <c r="DP25" s="52">
        <v>153</v>
      </c>
      <c r="DQ25" s="52">
        <v>100</v>
      </c>
      <c r="DR25" s="52">
        <v>12</v>
      </c>
      <c r="DS25" s="52">
        <v>56</v>
      </c>
      <c r="DT25" s="52">
        <v>106</v>
      </c>
      <c r="DU25" s="52">
        <v>13</v>
      </c>
      <c r="DV25" s="52">
        <v>62</v>
      </c>
      <c r="DW25" s="44">
        <v>297.9</v>
      </c>
      <c r="DX25" s="44">
        <v>0.9</v>
      </c>
      <c r="DY25" s="44">
        <v>4.3</v>
      </c>
      <c r="DZ25" s="44">
        <v>89</v>
      </c>
      <c r="EA25" s="44">
        <v>399.1</v>
      </c>
      <c r="EB25" s="44">
        <v>0.9</v>
      </c>
      <c r="EC25" s="44">
        <v>7.4</v>
      </c>
      <c r="ED25" s="44">
        <v>114</v>
      </c>
      <c r="EE25" s="44">
        <v>192.75</v>
      </c>
      <c r="EF25" s="44">
        <v>0.8</v>
      </c>
      <c r="EG25" s="44">
        <v>1.1</v>
      </c>
      <c r="EH25" s="44">
        <v>62.9</v>
      </c>
      <c r="EI25" s="53">
        <v>75.37</v>
      </c>
      <c r="EJ25" s="53">
        <v>57.54</v>
      </c>
      <c r="EK25" s="53">
        <v>72.48</v>
      </c>
      <c r="EL25" s="53">
        <v>54.49</v>
      </c>
      <c r="EM25" s="53">
        <v>78.38</v>
      </c>
      <c r="EN25" s="53">
        <v>60.72</v>
      </c>
      <c r="EO25" s="53">
        <v>56.51</v>
      </c>
      <c r="EP25" s="53">
        <v>57.79</v>
      </c>
      <c r="EQ25" s="53">
        <v>64.97</v>
      </c>
      <c r="ER25" s="53">
        <v>54.14</v>
      </c>
      <c r="ES25" s="53">
        <v>55.92</v>
      </c>
      <c r="ET25" s="53">
        <v>62.92</v>
      </c>
      <c r="EU25" s="53">
        <v>58.98</v>
      </c>
      <c r="EV25" s="53">
        <v>59.73</v>
      </c>
      <c r="EW25" s="53">
        <v>67.11</v>
      </c>
      <c r="EX25" s="51">
        <v>8.997429305912597</v>
      </c>
      <c r="EY25" s="51">
        <v>10.362694300518134</v>
      </c>
      <c r="EZ25" s="51">
        <v>7.653061224489796</v>
      </c>
      <c r="FA25" s="54">
        <v>12.244897959183673</v>
      </c>
      <c r="FB25" s="54">
        <v>8.064516129032258</v>
      </c>
      <c r="FC25" s="54">
        <v>0</v>
      </c>
      <c r="FD25" s="54">
        <v>12.448132780082986</v>
      </c>
      <c r="FE25" s="54">
        <v>8.130081300813009</v>
      </c>
      <c r="FF25" s="54">
        <v>0</v>
      </c>
      <c r="FG25" s="54">
        <v>12.048192771084338</v>
      </c>
      <c r="FH25" s="54">
        <v>8</v>
      </c>
      <c r="FI25" s="54">
        <v>0</v>
      </c>
      <c r="FJ25" s="51">
        <v>20.56555269922879</v>
      </c>
      <c r="FK25" s="51">
        <v>20.72538860103627</v>
      </c>
      <c r="FL25" s="51">
        <v>20.408163265306122</v>
      </c>
      <c r="FM25" s="44">
        <v>26.53061224489796</v>
      </c>
      <c r="FN25" s="44">
        <v>12.096774193548386</v>
      </c>
      <c r="FO25" s="44">
        <v>0</v>
      </c>
      <c r="FP25" s="44">
        <v>24.896265560165972</v>
      </c>
      <c r="FQ25" s="44">
        <v>16.260162601626018</v>
      </c>
      <c r="FR25" s="44">
        <v>0</v>
      </c>
      <c r="FS25" s="44">
        <v>28.112449799196785</v>
      </c>
      <c r="FT25" s="44">
        <v>8</v>
      </c>
      <c r="FU25" s="44">
        <v>0</v>
      </c>
      <c r="FV25" s="114">
        <v>370</v>
      </c>
      <c r="FW25" s="114">
        <v>435</v>
      </c>
      <c r="FX25" s="104">
        <f t="shared" si="0"/>
        <v>85.0574712643678</v>
      </c>
      <c r="FY25" s="116">
        <v>0.5309916274201983</v>
      </c>
      <c r="FZ25" s="91">
        <v>4</v>
      </c>
    </row>
    <row r="26" spans="1:182" ht="11.25">
      <c r="A26" s="90" t="s">
        <v>164</v>
      </c>
      <c r="B26" s="58">
        <v>6301</v>
      </c>
      <c r="C26" s="58">
        <v>24</v>
      </c>
      <c r="D26" s="27" t="s">
        <v>44</v>
      </c>
      <c r="E26" s="58" t="s">
        <v>518</v>
      </c>
      <c r="F26" s="106">
        <v>2441.3</v>
      </c>
      <c r="G26" s="91">
        <v>71738</v>
      </c>
      <c r="H26" s="44">
        <f t="shared" si="1"/>
        <v>29.38516364232171</v>
      </c>
      <c r="I26" s="92">
        <f t="shared" si="2"/>
        <v>0.42376122734218635</v>
      </c>
      <c r="J26" s="53">
        <f t="shared" si="3"/>
        <v>8.200446727617322</v>
      </c>
      <c r="K26" s="91">
        <v>35122</v>
      </c>
      <c r="L26" s="44">
        <f t="shared" si="4"/>
        <v>48.95871086453484</v>
      </c>
      <c r="M26" s="91">
        <v>36616</v>
      </c>
      <c r="N26" s="44">
        <f t="shared" si="5"/>
        <v>51.04128913546516</v>
      </c>
      <c r="O26" s="44">
        <f t="shared" si="6"/>
        <v>95.91981647367271</v>
      </c>
      <c r="P26" s="91">
        <v>16701</v>
      </c>
      <c r="Q26" s="44">
        <f t="shared" si="7"/>
        <v>23.280548663191055</v>
      </c>
      <c r="R26" s="91">
        <v>48746</v>
      </c>
      <c r="S26" s="44">
        <f t="shared" si="8"/>
        <v>67.95004042487942</v>
      </c>
      <c r="T26" s="91">
        <v>6291</v>
      </c>
      <c r="U26" s="44">
        <f t="shared" si="9"/>
        <v>8.769410911929521</v>
      </c>
      <c r="V26" s="44">
        <f t="shared" si="10"/>
        <v>47.16694703155131</v>
      </c>
      <c r="W26" s="44">
        <f t="shared" si="11"/>
        <v>37.66840308963535</v>
      </c>
      <c r="X26" s="91">
        <v>79689</v>
      </c>
      <c r="Y26" s="92">
        <f t="shared" si="12"/>
        <v>0.4296112328061702</v>
      </c>
      <c r="Z26" s="53">
        <f t="shared" si="13"/>
        <v>8.263707774868431</v>
      </c>
      <c r="AA26" s="44">
        <v>21</v>
      </c>
      <c r="AB26" s="44">
        <v>1.2</v>
      </c>
      <c r="AC26" s="93">
        <v>105.2</v>
      </c>
      <c r="AD26" s="93">
        <v>33.67</v>
      </c>
      <c r="AE26" s="93">
        <v>4.75</v>
      </c>
      <c r="AF26" s="93">
        <v>32</v>
      </c>
      <c r="AG26" s="92">
        <v>0.725</v>
      </c>
      <c r="AH26" s="92">
        <v>0.797</v>
      </c>
      <c r="AI26" s="94">
        <v>0.7419158212027642</v>
      </c>
      <c r="AJ26" s="94">
        <v>0.542561448014864</v>
      </c>
      <c r="AK26" s="94">
        <v>0.9097173804235619</v>
      </c>
      <c r="AL26" s="94">
        <v>0.8569419972591523</v>
      </c>
      <c r="AM26" s="94">
        <v>0.7627841617250857</v>
      </c>
      <c r="AN26" s="52">
        <v>56</v>
      </c>
      <c r="AO26" s="52">
        <v>2</v>
      </c>
      <c r="AP26" s="92">
        <v>0.1394139</v>
      </c>
      <c r="AQ26" s="95">
        <v>526335.4486091089</v>
      </c>
      <c r="AR26" s="95">
        <v>532889.0766191467</v>
      </c>
      <c r="AS26" s="91">
        <v>165197.6</v>
      </c>
      <c r="AT26" s="53">
        <v>0.45007</v>
      </c>
      <c r="AU26" s="96">
        <v>1.7274444070327482</v>
      </c>
      <c r="AV26" s="96">
        <v>5.80596993075583</v>
      </c>
      <c r="AW26" s="96">
        <v>7.533414337788578</v>
      </c>
      <c r="AX26" s="63">
        <v>92.46658566221143</v>
      </c>
      <c r="AY26" s="97">
        <v>33.6</v>
      </c>
      <c r="AZ26" s="96">
        <v>59.141197365499885</v>
      </c>
      <c r="BA26" s="22">
        <f t="shared" si="14"/>
        <v>93.76231738980825</v>
      </c>
      <c r="BB26" s="22">
        <v>6.237682610191761</v>
      </c>
      <c r="BC26" s="29">
        <v>5.274189007413896</v>
      </c>
      <c r="BD26" s="98">
        <v>18.78</v>
      </c>
      <c r="BE26" s="98">
        <v>19.42</v>
      </c>
      <c r="BF26" s="98">
        <v>61.8</v>
      </c>
      <c r="BG26" s="44">
        <v>16.2</v>
      </c>
      <c r="BH26" s="99">
        <v>25</v>
      </c>
      <c r="BI26" s="23">
        <v>95.9298453341227</v>
      </c>
      <c r="BJ26" s="23">
        <v>95.1</v>
      </c>
      <c r="BK26" s="22">
        <v>10.280359653666839</v>
      </c>
      <c r="BL26" s="23">
        <v>9.87</v>
      </c>
      <c r="BM26" s="23">
        <v>72.8164975738862</v>
      </c>
      <c r="BN26" s="25">
        <v>6.59939131827647</v>
      </c>
      <c r="BO26" s="25">
        <v>1.5911153825618025</v>
      </c>
      <c r="BP26" s="25">
        <v>0</v>
      </c>
      <c r="BQ26" s="25">
        <v>91.71338565860431</v>
      </c>
      <c r="BR26" s="25">
        <v>70.58572267606385</v>
      </c>
      <c r="BS26" s="25">
        <v>34.94580596935234</v>
      </c>
      <c r="BT26" s="93">
        <v>0.87</v>
      </c>
      <c r="BU26" s="100">
        <v>0.6359300476947536</v>
      </c>
      <c r="BV26" s="100">
        <v>24.165341812400637</v>
      </c>
      <c r="BW26" s="25">
        <v>1.6</v>
      </c>
      <c r="BX26" s="25">
        <v>0.1</v>
      </c>
      <c r="BY26" s="25">
        <v>21.1</v>
      </c>
      <c r="BZ26" s="25">
        <v>7.8</v>
      </c>
      <c r="CA26" s="37">
        <v>924.2951544953715</v>
      </c>
      <c r="CB26" s="37">
        <v>4019.8385301452663</v>
      </c>
      <c r="CC26" s="101" t="s">
        <v>72</v>
      </c>
      <c r="CD26" s="93">
        <v>2</v>
      </c>
      <c r="CE26" s="40">
        <v>51345</v>
      </c>
      <c r="CF26" s="102">
        <v>71.57294599793694</v>
      </c>
      <c r="CG26" s="40">
        <v>6993</v>
      </c>
      <c r="CH26" s="44">
        <v>9.747971786222086</v>
      </c>
      <c r="CI26" s="42">
        <v>62651</v>
      </c>
      <c r="CJ26" s="44">
        <v>87.33307312721291</v>
      </c>
      <c r="CK26" s="25">
        <v>81.10448981976454</v>
      </c>
      <c r="CL26" s="25">
        <v>9.07165600444016</v>
      </c>
      <c r="CM26" s="25">
        <v>4.044343177635615</v>
      </c>
      <c r="CN26" s="44">
        <v>17.46414278620045</v>
      </c>
      <c r="CO26" s="44">
        <v>15.521307057436415</v>
      </c>
      <c r="CP26" s="25">
        <v>63.05082835568579</v>
      </c>
      <c r="CQ26" s="25">
        <v>47.5764064629161</v>
      </c>
      <c r="CR26" s="89">
        <v>88.7440197269697</v>
      </c>
      <c r="CS26" s="89">
        <v>26.123595505617978</v>
      </c>
      <c r="CT26" s="44">
        <v>62.73980716706703</v>
      </c>
      <c r="CU26" s="44">
        <v>5.633617427358583</v>
      </c>
      <c r="CV26" s="44">
        <v>27.464538434198197</v>
      </c>
      <c r="CW26" s="44">
        <v>19.3867330123752</v>
      </c>
      <c r="CX26" s="44">
        <v>46.85127144657339</v>
      </c>
      <c r="CY26" s="50">
        <v>624.6272638814778</v>
      </c>
      <c r="CZ26" s="50">
        <v>507.69920765435796</v>
      </c>
      <c r="DA26" s="50">
        <v>564.7433541590102</v>
      </c>
      <c r="DB26" s="50">
        <v>661.7143776656503</v>
      </c>
      <c r="DC26" s="50">
        <v>494.26590961790737</v>
      </c>
      <c r="DD26" s="50">
        <v>578.6919165545212</v>
      </c>
      <c r="DE26" s="52">
        <v>174</v>
      </c>
      <c r="DF26" s="52">
        <v>150</v>
      </c>
      <c r="DG26" s="52">
        <v>162</v>
      </c>
      <c r="DH26" s="52">
        <v>162</v>
      </c>
      <c r="DI26" s="52">
        <v>155</v>
      </c>
      <c r="DJ26" s="52">
        <v>158</v>
      </c>
      <c r="DK26" s="52">
        <v>141</v>
      </c>
      <c r="DL26" s="52">
        <v>125</v>
      </c>
      <c r="DM26" s="52">
        <v>133</v>
      </c>
      <c r="DN26" s="52">
        <v>132</v>
      </c>
      <c r="DO26" s="52">
        <v>128</v>
      </c>
      <c r="DP26" s="52">
        <v>130</v>
      </c>
      <c r="DQ26" s="52">
        <v>89</v>
      </c>
      <c r="DR26" s="52">
        <v>21</v>
      </c>
      <c r="DS26" s="52">
        <v>55</v>
      </c>
      <c r="DT26" s="52">
        <v>88</v>
      </c>
      <c r="DU26" s="52">
        <v>21</v>
      </c>
      <c r="DV26" s="52">
        <v>54</v>
      </c>
      <c r="DW26" s="44">
        <v>2694.5</v>
      </c>
      <c r="DX26" s="44">
        <v>8</v>
      </c>
      <c r="DY26" s="44">
        <v>5</v>
      </c>
      <c r="DZ26" s="44">
        <v>84.2</v>
      </c>
      <c r="EA26" s="44">
        <v>3365.85</v>
      </c>
      <c r="EB26" s="44">
        <v>7.9</v>
      </c>
      <c r="EC26" s="44">
        <v>8.5</v>
      </c>
      <c r="ED26" s="44">
        <v>106.7</v>
      </c>
      <c r="EE26" s="44">
        <v>1996.3</v>
      </c>
      <c r="EF26" s="44">
        <v>8.6</v>
      </c>
      <c r="EG26" s="44">
        <v>1.4</v>
      </c>
      <c r="EH26" s="44">
        <v>60.7</v>
      </c>
      <c r="EI26" s="53">
        <v>76.1</v>
      </c>
      <c r="EJ26" s="53">
        <v>57.44</v>
      </c>
      <c r="EK26" s="53">
        <v>72.88</v>
      </c>
      <c r="EL26" s="53">
        <v>54.33</v>
      </c>
      <c r="EM26" s="53">
        <v>79.44</v>
      </c>
      <c r="EN26" s="53">
        <v>60.67</v>
      </c>
      <c r="EO26" s="53">
        <v>55.3</v>
      </c>
      <c r="EP26" s="53">
        <v>59.35</v>
      </c>
      <c r="EQ26" s="53">
        <v>65.43</v>
      </c>
      <c r="ER26" s="53">
        <v>52.13</v>
      </c>
      <c r="ES26" s="53">
        <v>57.83</v>
      </c>
      <c r="ET26" s="53">
        <v>64.24</v>
      </c>
      <c r="EU26" s="53">
        <v>58.6</v>
      </c>
      <c r="EV26" s="53">
        <v>60.94</v>
      </c>
      <c r="EW26" s="53">
        <v>66.66</v>
      </c>
      <c r="EX26" s="51">
        <v>9.55056179775281</v>
      </c>
      <c r="EY26" s="51">
        <v>10.39054102472232</v>
      </c>
      <c r="EZ26" s="51">
        <v>8.630835621812475</v>
      </c>
      <c r="FA26" s="54">
        <v>11.627906976744185</v>
      </c>
      <c r="FB26" s="54">
        <v>9.149440867502541</v>
      </c>
      <c r="FC26" s="54">
        <v>5.733397037744864</v>
      </c>
      <c r="FD26" s="54">
        <v>11.971830985915492</v>
      </c>
      <c r="FE26" s="54">
        <v>10.064935064935066</v>
      </c>
      <c r="FF26" s="54">
        <v>6.542056074766355</v>
      </c>
      <c r="FG26" s="54">
        <v>11.235955056179774</v>
      </c>
      <c r="FH26" s="54">
        <v>8.150248051027638</v>
      </c>
      <c r="FI26" s="54">
        <v>4.887585532746823</v>
      </c>
      <c r="FJ26" s="51">
        <v>11.42322097378277</v>
      </c>
      <c r="FK26" s="51">
        <v>12.182013615191687</v>
      </c>
      <c r="FL26" s="51">
        <v>10.592389172224403</v>
      </c>
      <c r="FM26" s="44">
        <v>14.253563390847713</v>
      </c>
      <c r="FN26" s="44">
        <v>10.166045408336156</v>
      </c>
      <c r="FO26" s="44">
        <v>10.989010989010989</v>
      </c>
      <c r="FP26" s="44">
        <v>15.492957746478874</v>
      </c>
      <c r="FQ26" s="44">
        <v>9.74025974025974</v>
      </c>
      <c r="FR26" s="44">
        <v>14.018691588785046</v>
      </c>
      <c r="FS26" s="44">
        <v>12.841091492776886</v>
      </c>
      <c r="FT26" s="44">
        <v>10.630758327427356</v>
      </c>
      <c r="FU26" s="44">
        <v>7.820136852394917</v>
      </c>
      <c r="FV26" s="114">
        <v>3042</v>
      </c>
      <c r="FW26" s="114">
        <v>3688</v>
      </c>
      <c r="FX26" s="104">
        <f t="shared" si="0"/>
        <v>82.48373101952278</v>
      </c>
      <c r="FY26" s="116">
        <v>0.6663652487085243</v>
      </c>
      <c r="FZ26" s="91">
        <v>4</v>
      </c>
    </row>
    <row r="27" spans="1:182" ht="11.25">
      <c r="A27" s="90" t="s">
        <v>165</v>
      </c>
      <c r="B27" s="58">
        <v>6302</v>
      </c>
      <c r="C27" s="58">
        <v>25</v>
      </c>
      <c r="D27" s="27" t="s">
        <v>45</v>
      </c>
      <c r="E27" s="58" t="s">
        <v>518</v>
      </c>
      <c r="F27" s="106">
        <v>503.4</v>
      </c>
      <c r="G27" s="91">
        <v>13845</v>
      </c>
      <c r="H27" s="44">
        <f t="shared" si="1"/>
        <v>27.502979737783075</v>
      </c>
      <c r="I27" s="92">
        <f t="shared" si="2"/>
        <v>0.08178335320963186</v>
      </c>
      <c r="J27" s="53">
        <f t="shared" si="3"/>
        <v>1.5826366074306761</v>
      </c>
      <c r="K27" s="91">
        <v>7145</v>
      </c>
      <c r="L27" s="44">
        <f t="shared" si="4"/>
        <v>51.60707836764175</v>
      </c>
      <c r="M27" s="91">
        <v>6700</v>
      </c>
      <c r="N27" s="44">
        <f t="shared" si="5"/>
        <v>48.39292163235825</v>
      </c>
      <c r="O27" s="44">
        <f t="shared" si="6"/>
        <v>106.64179104477611</v>
      </c>
      <c r="P27" s="91">
        <v>2849</v>
      </c>
      <c r="Q27" s="44">
        <f t="shared" si="7"/>
        <v>20.577825929938605</v>
      </c>
      <c r="R27" s="91">
        <v>9530</v>
      </c>
      <c r="S27" s="44">
        <f t="shared" si="8"/>
        <v>68.83351390393643</v>
      </c>
      <c r="T27" s="91">
        <v>1466</v>
      </c>
      <c r="U27" s="44">
        <f t="shared" si="9"/>
        <v>10.588660166124955</v>
      </c>
      <c r="V27" s="44">
        <f t="shared" si="10"/>
        <v>45.27806925498426</v>
      </c>
      <c r="W27" s="44">
        <f t="shared" si="11"/>
        <v>51.45665145665146</v>
      </c>
      <c r="X27" s="91">
        <v>13330</v>
      </c>
      <c r="Y27" s="92">
        <f t="shared" si="12"/>
        <v>0.07186334040214143</v>
      </c>
      <c r="Z27" s="53">
        <f t="shared" si="13"/>
        <v>1.3823140538718792</v>
      </c>
      <c r="AA27" s="44">
        <v>54.6</v>
      </c>
      <c r="AB27" s="44">
        <v>1.1</v>
      </c>
      <c r="AC27" s="93">
        <v>114.71</v>
      </c>
      <c r="AD27" s="93">
        <v>78.86</v>
      </c>
      <c r="AE27" s="93">
        <v>2.39</v>
      </c>
      <c r="AF27" s="93">
        <v>43</v>
      </c>
      <c r="AG27" s="92">
        <v>0.637</v>
      </c>
      <c r="AH27" s="92">
        <v>0.737</v>
      </c>
      <c r="AI27" s="94">
        <v>0.6364801040018087</v>
      </c>
      <c r="AJ27" s="94">
        <v>0.5023730910226196</v>
      </c>
      <c r="AK27" s="94">
        <v>0.8817713708124759</v>
      </c>
      <c r="AL27" s="94">
        <v>0.6318824907632693</v>
      </c>
      <c r="AM27" s="94">
        <v>0.6631267641500433</v>
      </c>
      <c r="AN27" s="52">
        <v>286</v>
      </c>
      <c r="AO27" s="52">
        <v>29</v>
      </c>
      <c r="AP27" s="92">
        <v>0.3516634</v>
      </c>
      <c r="AQ27" s="95">
        <v>345964.50229791837</v>
      </c>
      <c r="AR27" s="95">
        <v>362544.1297648013</v>
      </c>
      <c r="AS27" s="91">
        <v>104825.78</v>
      </c>
      <c r="AT27" s="53">
        <v>0.43467</v>
      </c>
      <c r="AU27" s="96">
        <v>2.63882847614905</v>
      </c>
      <c r="AV27" s="96">
        <v>11.649992750471217</v>
      </c>
      <c r="AW27" s="96">
        <v>14.288821226620268</v>
      </c>
      <c r="AX27" s="63">
        <v>85.71117877337973</v>
      </c>
      <c r="AY27" s="97">
        <v>25.2</v>
      </c>
      <c r="AZ27" s="96">
        <v>46.37085974466565</v>
      </c>
      <c r="BA27" s="22">
        <f t="shared" si="14"/>
        <v>95.80284944166345</v>
      </c>
      <c r="BB27" s="22">
        <v>4.197150558336542</v>
      </c>
      <c r="BC27" s="29">
        <v>4.197150558336542</v>
      </c>
      <c r="BD27" s="98">
        <v>56.48</v>
      </c>
      <c r="BE27" s="98">
        <v>10.26</v>
      </c>
      <c r="BF27" s="98">
        <v>33.26</v>
      </c>
      <c r="BG27" s="44">
        <v>34.4</v>
      </c>
      <c r="BH27" s="99">
        <v>39.4</v>
      </c>
      <c r="BI27" s="23">
        <v>86.35836086063745</v>
      </c>
      <c r="BJ27" s="23">
        <v>82.7</v>
      </c>
      <c r="BK27" s="22">
        <v>7.368181412373895</v>
      </c>
      <c r="BL27" s="23">
        <v>6.42</v>
      </c>
      <c r="BM27" s="23">
        <v>71.19602080036175</v>
      </c>
      <c r="BN27" s="25">
        <v>32.08975398756421</v>
      </c>
      <c r="BO27" s="25">
        <v>11.408488780751554</v>
      </c>
      <c r="BP27" s="25">
        <v>0</v>
      </c>
      <c r="BQ27" s="25">
        <v>84.53636117869695</v>
      </c>
      <c r="BR27" s="25">
        <v>51.851851851851855</v>
      </c>
      <c r="BS27" s="25">
        <v>8.056231413895647</v>
      </c>
      <c r="BT27" s="93">
        <v>0.98</v>
      </c>
      <c r="BU27" s="100">
        <v>1.25</v>
      </c>
      <c r="BV27" s="100">
        <v>16.25</v>
      </c>
      <c r="BW27" s="25">
        <v>0.4</v>
      </c>
      <c r="BX27" s="25">
        <v>0</v>
      </c>
      <c r="BY27" s="25">
        <v>30.5</v>
      </c>
      <c r="BZ27" s="25">
        <v>18.5</v>
      </c>
      <c r="CA27" s="37">
        <v>943.8040345821327</v>
      </c>
      <c r="CB27" s="37">
        <v>1095.100864553314</v>
      </c>
      <c r="CC27" s="101" t="s">
        <v>73</v>
      </c>
      <c r="CD27" s="93">
        <v>15</v>
      </c>
      <c r="CE27" s="40">
        <v>11714</v>
      </c>
      <c r="CF27" s="102">
        <v>84.60816179126039</v>
      </c>
      <c r="CG27" s="40">
        <v>2765</v>
      </c>
      <c r="CH27" s="44">
        <v>19.97110870350307</v>
      </c>
      <c r="CI27" s="42">
        <v>11286</v>
      </c>
      <c r="CJ27" s="44">
        <v>81.51679306608884</v>
      </c>
      <c r="CK27" s="25">
        <v>95.81702189357692</v>
      </c>
      <c r="CL27" s="25">
        <v>0.7104538205016674</v>
      </c>
      <c r="CM27" s="25">
        <v>3.3710308829926054</v>
      </c>
      <c r="CN27" s="44">
        <v>16.04320719153255</v>
      </c>
      <c r="CO27" s="44">
        <v>29.371893357433347</v>
      </c>
      <c r="CP27" s="25">
        <v>59.13388228118329</v>
      </c>
      <c r="CQ27" s="25">
        <v>48.489853704577634</v>
      </c>
      <c r="CR27" s="89">
        <v>79.73972402790311</v>
      </c>
      <c r="CS27" s="89">
        <v>82.72727272727273</v>
      </c>
      <c r="CT27" s="44">
        <v>48.66167023554604</v>
      </c>
      <c r="CU27" s="44">
        <v>13.45467523197716</v>
      </c>
      <c r="CV27" s="44">
        <v>7.047216349541931</v>
      </c>
      <c r="CW27" s="44">
        <v>14.094432699083862</v>
      </c>
      <c r="CX27" s="44">
        <v>21.141649048625794</v>
      </c>
      <c r="CY27" s="50">
        <v>745.1753768136357</v>
      </c>
      <c r="CZ27" s="50">
        <v>599.1796073835335</v>
      </c>
      <c r="DA27" s="50">
        <v>673.608617594255</v>
      </c>
      <c r="DB27" s="50">
        <v>632.5346148964342</v>
      </c>
      <c r="DC27" s="50">
        <v>538.8571350047027</v>
      </c>
      <c r="DD27" s="50">
        <v>586.0884752453841</v>
      </c>
      <c r="DE27" s="52">
        <v>143</v>
      </c>
      <c r="DF27" s="52">
        <v>132</v>
      </c>
      <c r="DG27" s="52">
        <v>137</v>
      </c>
      <c r="DH27" s="52">
        <v>175</v>
      </c>
      <c r="DI27" s="52">
        <v>148</v>
      </c>
      <c r="DJ27" s="52">
        <v>162</v>
      </c>
      <c r="DK27" s="52">
        <v>112</v>
      </c>
      <c r="DL27" s="52">
        <v>95</v>
      </c>
      <c r="DM27" s="52">
        <v>104</v>
      </c>
      <c r="DN27" s="52">
        <v>135</v>
      </c>
      <c r="DO27" s="52">
        <v>104</v>
      </c>
      <c r="DP27" s="52">
        <v>120</v>
      </c>
      <c r="DQ27" s="52">
        <v>104</v>
      </c>
      <c r="DR27" s="52">
        <v>22</v>
      </c>
      <c r="DS27" s="52">
        <v>64</v>
      </c>
      <c r="DT27" s="52">
        <v>108</v>
      </c>
      <c r="DU27" s="52">
        <v>23</v>
      </c>
      <c r="DV27" s="52">
        <v>67</v>
      </c>
      <c r="DW27" s="44">
        <v>607.9</v>
      </c>
      <c r="DX27" s="44">
        <v>1.8</v>
      </c>
      <c r="DY27" s="44">
        <v>4.4</v>
      </c>
      <c r="DZ27" s="44">
        <v>88.3</v>
      </c>
      <c r="EA27" s="44">
        <v>793.6</v>
      </c>
      <c r="EB27" s="44">
        <v>1.8</v>
      </c>
      <c r="EC27" s="44">
        <v>7.5</v>
      </c>
      <c r="ED27" s="44">
        <v>113.5</v>
      </c>
      <c r="EE27" s="44">
        <v>414.75</v>
      </c>
      <c r="EF27" s="44">
        <v>1.8</v>
      </c>
      <c r="EG27" s="44">
        <v>1.1</v>
      </c>
      <c r="EH27" s="44">
        <v>62.1</v>
      </c>
      <c r="EI27" s="53">
        <v>77.51</v>
      </c>
      <c r="EJ27" s="53">
        <v>58.41</v>
      </c>
      <c r="EK27" s="53">
        <v>75.34</v>
      </c>
      <c r="EL27" s="53">
        <v>56.39</v>
      </c>
      <c r="EM27" s="53">
        <v>79.76</v>
      </c>
      <c r="EN27" s="53">
        <v>60.52</v>
      </c>
      <c r="EO27" s="53">
        <v>55.87</v>
      </c>
      <c r="EP27" s="53">
        <v>62.8</v>
      </c>
      <c r="EQ27" s="53">
        <v>66.59</v>
      </c>
      <c r="ER27" s="53">
        <v>53.62</v>
      </c>
      <c r="ES27" s="53">
        <v>61.91</v>
      </c>
      <c r="ET27" s="53">
        <v>66.68</v>
      </c>
      <c r="EU27" s="53">
        <v>58.22</v>
      </c>
      <c r="EV27" s="53">
        <v>63.72</v>
      </c>
      <c r="EW27" s="53">
        <v>66.5</v>
      </c>
      <c r="EX27" s="51">
        <v>9.761388286334057</v>
      </c>
      <c r="EY27" s="51">
        <v>10.460251046025103</v>
      </c>
      <c r="EZ27" s="51">
        <v>9.00900900900901</v>
      </c>
      <c r="FA27" s="54">
        <v>11.180124223602485</v>
      </c>
      <c r="FB27" s="54">
        <v>8.94854586129754</v>
      </c>
      <c r="FC27" s="54">
        <v>6.993006993006993</v>
      </c>
      <c r="FD27" s="54">
        <v>12.437810945273633</v>
      </c>
      <c r="FE27" s="54">
        <v>10.526315789473683</v>
      </c>
      <c r="FF27" s="54">
        <v>12.658227848101266</v>
      </c>
      <c r="FG27" s="54">
        <v>9.925558312655086</v>
      </c>
      <c r="FH27" s="54">
        <v>7.159904534606206</v>
      </c>
      <c r="FI27" s="54">
        <v>0</v>
      </c>
      <c r="FJ27" s="51">
        <v>5.96529284164859</v>
      </c>
      <c r="FK27" s="51">
        <v>7.322175732217573</v>
      </c>
      <c r="FL27" s="51">
        <v>4.504504504504505</v>
      </c>
      <c r="FM27" s="44">
        <v>4.9689440993788825</v>
      </c>
      <c r="FN27" s="44">
        <v>7.829977628635347</v>
      </c>
      <c r="FO27" s="44">
        <v>0</v>
      </c>
      <c r="FP27" s="44">
        <v>2.487562189054726</v>
      </c>
      <c r="FQ27" s="44">
        <v>12.631578947368421</v>
      </c>
      <c r="FR27" s="44">
        <v>0</v>
      </c>
      <c r="FS27" s="44">
        <v>7.444168734491315</v>
      </c>
      <c r="FT27" s="44">
        <v>2.3866348448687353</v>
      </c>
      <c r="FU27" s="44">
        <v>0</v>
      </c>
      <c r="FV27" s="114">
        <v>793</v>
      </c>
      <c r="FW27" s="114">
        <v>938</v>
      </c>
      <c r="FX27" s="104">
        <f t="shared" si="0"/>
        <v>84.54157782515992</v>
      </c>
      <c r="FY27" s="116">
        <v>0.700251761121326</v>
      </c>
      <c r="FZ27" s="91">
        <v>2</v>
      </c>
    </row>
    <row r="28" spans="1:182" ht="11.25">
      <c r="A28" s="90" t="s">
        <v>166</v>
      </c>
      <c r="B28" s="58">
        <v>6303</v>
      </c>
      <c r="C28" s="58">
        <v>26</v>
      </c>
      <c r="D28" s="27" t="s">
        <v>46</v>
      </c>
      <c r="E28" s="58" t="s">
        <v>518</v>
      </c>
      <c r="F28" s="106">
        <v>497.9</v>
      </c>
      <c r="G28" s="91">
        <v>34384</v>
      </c>
      <c r="H28" s="44">
        <f t="shared" si="1"/>
        <v>69.05804378389234</v>
      </c>
      <c r="I28" s="92">
        <f t="shared" si="2"/>
        <v>0.20310861803972421</v>
      </c>
      <c r="J28" s="53">
        <f t="shared" si="3"/>
        <v>3.93047144166821</v>
      </c>
      <c r="K28" s="91">
        <v>17625</v>
      </c>
      <c r="L28" s="44">
        <f t="shared" si="4"/>
        <v>51.25930665425779</v>
      </c>
      <c r="M28" s="91">
        <v>16759</v>
      </c>
      <c r="N28" s="44">
        <f t="shared" si="5"/>
        <v>48.74069334574221</v>
      </c>
      <c r="O28" s="44">
        <f t="shared" si="6"/>
        <v>105.16737275493765</v>
      </c>
      <c r="P28" s="91">
        <v>8003</v>
      </c>
      <c r="Q28" s="44">
        <f t="shared" si="7"/>
        <v>23.27536063285249</v>
      </c>
      <c r="R28" s="91">
        <v>23416</v>
      </c>
      <c r="S28" s="44">
        <f t="shared" si="8"/>
        <v>68.10144253140996</v>
      </c>
      <c r="T28" s="91">
        <v>2965</v>
      </c>
      <c r="U28" s="44">
        <f t="shared" si="9"/>
        <v>8.623196835737552</v>
      </c>
      <c r="V28" s="44">
        <f t="shared" si="10"/>
        <v>46.83976768021866</v>
      </c>
      <c r="W28" s="44">
        <f t="shared" si="11"/>
        <v>37.04860677246033</v>
      </c>
      <c r="X28" s="91">
        <v>35220</v>
      </c>
      <c r="Y28" s="92">
        <f t="shared" si="12"/>
        <v>0.1898744822928298</v>
      </c>
      <c r="Z28" s="53">
        <f t="shared" si="13"/>
        <v>3.652295647214373</v>
      </c>
      <c r="AA28" s="44">
        <v>44.1</v>
      </c>
      <c r="AB28" s="44">
        <v>1</v>
      </c>
      <c r="AC28" s="93">
        <v>70.82</v>
      </c>
      <c r="AD28" s="93">
        <v>57.35</v>
      </c>
      <c r="AE28" s="93">
        <v>0</v>
      </c>
      <c r="AF28" s="93">
        <v>34</v>
      </c>
      <c r="AG28" s="92">
        <v>0.674</v>
      </c>
      <c r="AH28" s="92">
        <v>0.791</v>
      </c>
      <c r="AI28" s="94">
        <v>0.6753268663088005</v>
      </c>
      <c r="AJ28" s="94">
        <v>0.495515565662332</v>
      </c>
      <c r="AK28" s="94">
        <v>0.8817172496342599</v>
      </c>
      <c r="AL28" s="94">
        <v>0.7559670781893004</v>
      </c>
      <c r="AM28" s="94">
        <v>0.7021316899486733</v>
      </c>
      <c r="AN28" s="52">
        <v>205</v>
      </c>
      <c r="AO28" s="52">
        <v>18</v>
      </c>
      <c r="AP28" s="92">
        <v>0.3382141</v>
      </c>
      <c r="AQ28" s="95">
        <v>362631.8182940516</v>
      </c>
      <c r="AR28" s="95">
        <v>371710.8012345679</v>
      </c>
      <c r="AS28" s="91">
        <v>112400.5</v>
      </c>
      <c r="AT28" s="53">
        <v>0.42314</v>
      </c>
      <c r="AU28" s="96">
        <v>3.232084930698909</v>
      </c>
      <c r="AV28" s="96">
        <v>15.125331760542613</v>
      </c>
      <c r="AW28" s="96">
        <v>18.35741669124152</v>
      </c>
      <c r="AX28" s="63">
        <v>81.64258330875847</v>
      </c>
      <c r="AY28" s="97">
        <v>23.9</v>
      </c>
      <c r="AZ28" s="96">
        <v>57.15697453439756</v>
      </c>
      <c r="BA28" s="22">
        <f t="shared" si="14"/>
        <v>93.82896661790132</v>
      </c>
      <c r="BB28" s="22">
        <v>6.171033382098683</v>
      </c>
      <c r="BC28" s="29">
        <v>5.459502593429978</v>
      </c>
      <c r="BD28" s="98">
        <v>52.84</v>
      </c>
      <c r="BE28" s="98">
        <v>14.08</v>
      </c>
      <c r="BF28" s="98">
        <v>33.08</v>
      </c>
      <c r="BG28" s="44">
        <v>27.2</v>
      </c>
      <c r="BH28" s="99">
        <v>35</v>
      </c>
      <c r="BI28" s="23">
        <v>92.49714937286203</v>
      </c>
      <c r="BJ28" s="23">
        <v>90.4</v>
      </c>
      <c r="BK28" s="22">
        <v>8.455948308627898</v>
      </c>
      <c r="BL28" s="23">
        <v>7.79</v>
      </c>
      <c r="BM28" s="23">
        <v>70.30981770620453</v>
      </c>
      <c r="BN28" s="25">
        <v>16.92480359147026</v>
      </c>
      <c r="BO28" s="25">
        <v>0.9315375982042648</v>
      </c>
      <c r="BP28" s="25">
        <v>0</v>
      </c>
      <c r="BQ28" s="25">
        <v>90.33670033670033</v>
      </c>
      <c r="BR28" s="25">
        <v>55.4320987654321</v>
      </c>
      <c r="BS28" s="25">
        <v>16.206509539842873</v>
      </c>
      <c r="BT28" s="93">
        <v>0.53</v>
      </c>
      <c r="BU28" s="100">
        <v>1.5463917525773196</v>
      </c>
      <c r="BV28" s="100">
        <v>20.103092783505154</v>
      </c>
      <c r="BW28" s="25">
        <v>0.5</v>
      </c>
      <c r="BX28" s="25">
        <v>0</v>
      </c>
      <c r="BY28" s="25">
        <v>21.2</v>
      </c>
      <c r="BZ28" s="25">
        <v>10.1</v>
      </c>
      <c r="CA28" s="37">
        <v>551.6315451520635</v>
      </c>
      <c r="CB28" s="37">
        <v>1669.4880625766157</v>
      </c>
      <c r="CC28" s="101" t="s">
        <v>73</v>
      </c>
      <c r="CD28" s="93">
        <v>1</v>
      </c>
      <c r="CE28" s="40">
        <v>22377</v>
      </c>
      <c r="CF28" s="102">
        <v>65.07968822708236</v>
      </c>
      <c r="CG28" s="40">
        <v>3997</v>
      </c>
      <c r="CH28" s="44">
        <v>11.624592833876221</v>
      </c>
      <c r="CI28" s="42">
        <v>13570</v>
      </c>
      <c r="CJ28" s="44">
        <v>39.46603071195905</v>
      </c>
      <c r="CK28" s="25">
        <v>89.97143950769956</v>
      </c>
      <c r="CL28" s="25">
        <v>4.814062361982157</v>
      </c>
      <c r="CM28" s="25">
        <v>4.0426346318052</v>
      </c>
      <c r="CN28" s="44">
        <v>13.287989871330566</v>
      </c>
      <c r="CO28" s="44">
        <v>16.21986933994143</v>
      </c>
      <c r="CP28" s="25">
        <v>55.51282051282051</v>
      </c>
      <c r="CQ28" s="25">
        <v>46.51864264767491</v>
      </c>
      <c r="CR28" s="89">
        <v>71.23202184705445</v>
      </c>
      <c r="CS28" s="89">
        <v>31.05244876693296</v>
      </c>
      <c r="CT28" s="44">
        <v>60.63309963883577</v>
      </c>
      <c r="CU28" s="44">
        <v>9.85057715459245</v>
      </c>
      <c r="CV28" s="44">
        <v>6.175698625907056</v>
      </c>
      <c r="CW28" s="44">
        <v>12.351397251814111</v>
      </c>
      <c r="CX28" s="44">
        <v>18.527095877721166</v>
      </c>
      <c r="CY28" s="50">
        <v>617.7904625995957</v>
      </c>
      <c r="CZ28" s="50">
        <v>431.86060983198513</v>
      </c>
      <c r="DA28" s="50">
        <v>526.9399172950621</v>
      </c>
      <c r="DB28" s="50">
        <v>609.7392881195066</v>
      </c>
      <c r="DC28" s="50">
        <v>457.5033501328381</v>
      </c>
      <c r="DD28" s="50">
        <v>534.2593366540157</v>
      </c>
      <c r="DE28" s="52">
        <v>143</v>
      </c>
      <c r="DF28" s="52">
        <v>135</v>
      </c>
      <c r="DG28" s="52">
        <v>139</v>
      </c>
      <c r="DH28" s="52">
        <v>146</v>
      </c>
      <c r="DI28" s="52">
        <v>126</v>
      </c>
      <c r="DJ28" s="52">
        <v>137</v>
      </c>
      <c r="DK28" s="52">
        <v>118</v>
      </c>
      <c r="DL28" s="52">
        <v>127</v>
      </c>
      <c r="DM28" s="52">
        <v>123</v>
      </c>
      <c r="DN28" s="52">
        <v>120</v>
      </c>
      <c r="DO28" s="52">
        <v>120</v>
      </c>
      <c r="DP28" s="52">
        <v>120</v>
      </c>
      <c r="DQ28" s="52">
        <v>125</v>
      </c>
      <c r="DR28" s="52">
        <v>20</v>
      </c>
      <c r="DS28" s="52">
        <v>73</v>
      </c>
      <c r="DT28" s="52">
        <v>125</v>
      </c>
      <c r="DU28" s="52">
        <v>20</v>
      </c>
      <c r="DV28" s="52">
        <v>74</v>
      </c>
      <c r="DW28" s="44">
        <v>1374</v>
      </c>
      <c r="DX28" s="44">
        <v>4.1</v>
      </c>
      <c r="DY28" s="44">
        <v>5.3</v>
      </c>
      <c r="DZ28" s="44">
        <v>83.9</v>
      </c>
      <c r="EA28" s="44">
        <v>1842.55</v>
      </c>
      <c r="EB28" s="44">
        <v>4.2</v>
      </c>
      <c r="EC28" s="44">
        <v>8.9</v>
      </c>
      <c r="ED28" s="44">
        <v>110.7</v>
      </c>
      <c r="EE28" s="44">
        <v>886.7</v>
      </c>
      <c r="EF28" s="44">
        <v>3.8</v>
      </c>
      <c r="EG28" s="44">
        <v>1.6</v>
      </c>
      <c r="EH28" s="44">
        <v>56</v>
      </c>
      <c r="EI28" s="53">
        <v>76.11</v>
      </c>
      <c r="EJ28" s="53">
        <v>57.39</v>
      </c>
      <c r="EK28" s="53">
        <v>72.63</v>
      </c>
      <c r="EL28" s="53">
        <v>54.14</v>
      </c>
      <c r="EM28" s="53">
        <v>79.73</v>
      </c>
      <c r="EN28" s="53">
        <v>60.76</v>
      </c>
      <c r="EO28" s="53">
        <v>56.55</v>
      </c>
      <c r="EP28" s="53">
        <v>62.55</v>
      </c>
      <c r="EQ28" s="53">
        <v>65.7</v>
      </c>
      <c r="ER28" s="53">
        <v>53.37</v>
      </c>
      <c r="ES28" s="53">
        <v>62.01</v>
      </c>
      <c r="ET28" s="53">
        <v>64.68</v>
      </c>
      <c r="EU28" s="53">
        <v>59.86</v>
      </c>
      <c r="EV28" s="53">
        <v>63.12</v>
      </c>
      <c r="EW28" s="53">
        <v>66.76</v>
      </c>
      <c r="EX28" s="51">
        <v>9.471690170490424</v>
      </c>
      <c r="EY28" s="51">
        <v>10.220768601798856</v>
      </c>
      <c r="EZ28" s="51">
        <v>8.676789587852495</v>
      </c>
      <c r="FA28" s="54">
        <v>11.737089201877934</v>
      </c>
      <c r="FB28" s="54">
        <v>9.216589861751151</v>
      </c>
      <c r="FC28" s="54">
        <v>6.72645739910314</v>
      </c>
      <c r="FD28" s="54">
        <v>12.692656391659112</v>
      </c>
      <c r="FE28" s="54">
        <v>10.082493125572869</v>
      </c>
      <c r="FF28" s="54">
        <v>8.032128514056224</v>
      </c>
      <c r="FG28" s="54">
        <v>10.710808179162608</v>
      </c>
      <c r="FH28" s="54">
        <v>8.341056533827619</v>
      </c>
      <c r="FI28" s="54">
        <v>5.076142131979695</v>
      </c>
      <c r="FJ28" s="51">
        <v>10.524100189433803</v>
      </c>
      <c r="FK28" s="51">
        <v>12.264922322158627</v>
      </c>
      <c r="FL28" s="51">
        <v>8.676789587852495</v>
      </c>
      <c r="FM28" s="44">
        <v>13.615023474178404</v>
      </c>
      <c r="FN28" s="44">
        <v>8.755760368663594</v>
      </c>
      <c r="FO28" s="44">
        <v>2.242152466367713</v>
      </c>
      <c r="FP28" s="44">
        <v>13.599274705349048</v>
      </c>
      <c r="FQ28" s="44">
        <v>11.915673693858846</v>
      </c>
      <c r="FR28" s="44">
        <v>4.016064257028112</v>
      </c>
      <c r="FS28" s="44">
        <v>13.631937682570594</v>
      </c>
      <c r="FT28" s="44">
        <v>5.560704355885079</v>
      </c>
      <c r="FU28" s="44">
        <v>0</v>
      </c>
      <c r="FV28" s="114">
        <v>1398</v>
      </c>
      <c r="FW28" s="114">
        <v>1733</v>
      </c>
      <c r="FX28" s="104">
        <f t="shared" si="0"/>
        <v>80.66935949221003</v>
      </c>
      <c r="FY28" s="116">
        <v>0.7067962227005047</v>
      </c>
      <c r="FZ28" s="91">
        <v>3</v>
      </c>
    </row>
    <row r="29" spans="1:182" ht="11.25">
      <c r="A29" s="90" t="s">
        <v>167</v>
      </c>
      <c r="B29" s="58">
        <v>6304</v>
      </c>
      <c r="C29" s="58">
        <v>27</v>
      </c>
      <c r="D29" s="27" t="s">
        <v>47</v>
      </c>
      <c r="E29" s="58" t="s">
        <v>518</v>
      </c>
      <c r="F29" s="106">
        <v>596.9</v>
      </c>
      <c r="G29" s="91">
        <v>6554</v>
      </c>
      <c r="H29" s="44">
        <f t="shared" si="1"/>
        <v>10.980063662254985</v>
      </c>
      <c r="I29" s="92">
        <f t="shared" si="2"/>
        <v>0.03871492213332807</v>
      </c>
      <c r="J29" s="53">
        <f t="shared" si="3"/>
        <v>0.7491946785915963</v>
      </c>
      <c r="K29" s="91">
        <v>3552</v>
      </c>
      <c r="L29" s="44">
        <f t="shared" si="4"/>
        <v>54.19591089411047</v>
      </c>
      <c r="M29" s="91">
        <v>3002</v>
      </c>
      <c r="N29" s="44">
        <f t="shared" si="5"/>
        <v>45.80408910588953</v>
      </c>
      <c r="O29" s="44">
        <f t="shared" si="6"/>
        <v>118.32111925383077</v>
      </c>
      <c r="P29" s="91">
        <v>1326</v>
      </c>
      <c r="Q29" s="44">
        <f t="shared" si="7"/>
        <v>20.231919438510833</v>
      </c>
      <c r="R29" s="91">
        <v>4346</v>
      </c>
      <c r="S29" s="44">
        <f t="shared" si="8"/>
        <v>66.31064998474214</v>
      </c>
      <c r="T29" s="91">
        <v>882</v>
      </c>
      <c r="U29" s="44">
        <f t="shared" si="9"/>
        <v>13.457430576747024</v>
      </c>
      <c r="V29" s="44">
        <f t="shared" si="10"/>
        <v>50.805338242061666</v>
      </c>
      <c r="W29" s="44">
        <f t="shared" si="11"/>
        <v>66.51583710407239</v>
      </c>
      <c r="X29" s="91">
        <v>6788</v>
      </c>
      <c r="Y29" s="92">
        <f t="shared" si="12"/>
        <v>0.03659477529255334</v>
      </c>
      <c r="Z29" s="53">
        <f t="shared" si="13"/>
        <v>0.7039120628418842</v>
      </c>
      <c r="AA29" s="44">
        <v>69.6</v>
      </c>
      <c r="AB29" s="44">
        <v>0</v>
      </c>
      <c r="AC29" s="93">
        <v>230.93</v>
      </c>
      <c r="AD29" s="93">
        <v>82.83</v>
      </c>
      <c r="AE29" s="93">
        <v>0</v>
      </c>
      <c r="AF29" s="93">
        <v>29</v>
      </c>
      <c r="AG29" s="92">
        <v>0.628</v>
      </c>
      <c r="AH29" s="92">
        <v>0.771</v>
      </c>
      <c r="AI29" s="94">
        <v>0.5874302689180737</v>
      </c>
      <c r="AJ29" s="94">
        <v>0.4994091748060706</v>
      </c>
      <c r="AK29" s="94">
        <v>0.9388125</v>
      </c>
      <c r="AL29" s="94">
        <v>0.5474976392823419</v>
      </c>
      <c r="AM29" s="94">
        <v>0.6432873957516216</v>
      </c>
      <c r="AN29" s="52">
        <v>304</v>
      </c>
      <c r="AO29" s="52">
        <v>31</v>
      </c>
      <c r="AP29" s="92">
        <v>0.3961271</v>
      </c>
      <c r="AQ29" s="95">
        <v>283993.28611898015</v>
      </c>
      <c r="AR29" s="95">
        <v>299000.65552407934</v>
      </c>
      <c r="AS29" s="91">
        <v>96911.522</v>
      </c>
      <c r="AT29" s="53">
        <v>0.42523</v>
      </c>
      <c r="AU29" s="96">
        <v>4.207573632538569</v>
      </c>
      <c r="AV29" s="96">
        <v>11.017609474832476</v>
      </c>
      <c r="AW29" s="96">
        <v>15.225183107371045</v>
      </c>
      <c r="AX29" s="63">
        <v>84.77481689262896</v>
      </c>
      <c r="AY29" s="97">
        <v>21.5</v>
      </c>
      <c r="AZ29" s="96">
        <v>47.337278106508876</v>
      </c>
      <c r="BA29" s="22">
        <f t="shared" si="14"/>
        <v>97.04166666666667</v>
      </c>
      <c r="BB29" s="22">
        <v>2.9583333333333335</v>
      </c>
      <c r="BC29" s="29">
        <v>2.5416666666666665</v>
      </c>
      <c r="BD29" s="98">
        <v>53.67</v>
      </c>
      <c r="BE29" s="98">
        <v>13.74</v>
      </c>
      <c r="BF29" s="98">
        <v>32.58</v>
      </c>
      <c r="BG29" s="44">
        <v>14.3</v>
      </c>
      <c r="BH29" s="99">
        <v>30</v>
      </c>
      <c r="BI29" s="23">
        <v>80.31558185404339</v>
      </c>
      <c r="BJ29" s="23">
        <v>75.8</v>
      </c>
      <c r="BK29" s="22">
        <v>6.987771203155819</v>
      </c>
      <c r="BL29" s="23">
        <v>6.27</v>
      </c>
      <c r="BM29" s="23">
        <v>64.35272045028142</v>
      </c>
      <c r="BN29" s="25">
        <v>45.43909348441926</v>
      </c>
      <c r="BO29" s="25">
        <v>7.478753541076487</v>
      </c>
      <c r="BP29" s="25">
        <v>0</v>
      </c>
      <c r="BQ29" s="25">
        <v>81.81303116147309</v>
      </c>
      <c r="BR29" s="25">
        <v>41.18980169971671</v>
      </c>
      <c r="BS29" s="25">
        <v>4.192634560906516</v>
      </c>
      <c r="BT29" s="93">
        <v>0.96</v>
      </c>
      <c r="BU29" s="100">
        <v>2.4390243902439024</v>
      </c>
      <c r="BV29" s="100">
        <v>14.634146341463415</v>
      </c>
      <c r="BW29" s="25">
        <v>0.8</v>
      </c>
      <c r="BX29" s="25">
        <v>0.3</v>
      </c>
      <c r="BY29" s="25">
        <v>20.6</v>
      </c>
      <c r="BZ29" s="25">
        <v>9</v>
      </c>
      <c r="CA29" s="37">
        <v>689.6551724137931</v>
      </c>
      <c r="CB29" s="37">
        <v>1655.1724137931035</v>
      </c>
      <c r="CC29" s="101" t="s">
        <v>73</v>
      </c>
      <c r="CD29" s="93">
        <v>0</v>
      </c>
      <c r="CE29" s="40">
        <v>4400</v>
      </c>
      <c r="CF29" s="102">
        <v>67.13457430576747</v>
      </c>
      <c r="CG29" s="40">
        <v>781</v>
      </c>
      <c r="CH29" s="44">
        <v>11.916386939273726</v>
      </c>
      <c r="CI29" s="42">
        <v>5496</v>
      </c>
      <c r="CJ29" s="44">
        <v>83.85718645102227</v>
      </c>
      <c r="CK29" s="25">
        <v>89.02914134330685</v>
      </c>
      <c r="CL29" s="25">
        <v>1.3090229079008882</v>
      </c>
      <c r="CM29" s="25">
        <v>6.778868630201028</v>
      </c>
      <c r="CN29" s="44">
        <v>13.962911017609475</v>
      </c>
      <c r="CO29" s="44">
        <v>29.304446978335235</v>
      </c>
      <c r="CP29" s="25">
        <v>60.34373010821133</v>
      </c>
      <c r="CQ29" s="25">
        <v>50.02486325211338</v>
      </c>
      <c r="CR29" s="89">
        <v>95.56471694126034</v>
      </c>
      <c r="CS29" s="89">
        <v>26.4947245017585</v>
      </c>
      <c r="CT29" s="44">
        <v>53.164556962025316</v>
      </c>
      <c r="CU29" s="44">
        <v>3.7974683544303796</v>
      </c>
      <c r="CV29" s="44">
        <v>16.194331983805668</v>
      </c>
      <c r="CW29" s="44">
        <v>0</v>
      </c>
      <c r="CX29" s="44">
        <v>16.194331983805668</v>
      </c>
      <c r="CY29" s="50">
        <v>730.0613496932515</v>
      </c>
      <c r="CZ29" s="50">
        <v>515.9128978224456</v>
      </c>
      <c r="DA29" s="50">
        <v>627.7021617293835</v>
      </c>
      <c r="DB29" s="50">
        <v>565.8379544406769</v>
      </c>
      <c r="DC29" s="50">
        <v>371.15132887103255</v>
      </c>
      <c r="DD29" s="50">
        <v>469.31056909843403</v>
      </c>
      <c r="DE29" s="52">
        <v>177</v>
      </c>
      <c r="DF29" s="52">
        <v>98</v>
      </c>
      <c r="DG29" s="52">
        <v>138</v>
      </c>
      <c r="DH29" s="52">
        <v>248</v>
      </c>
      <c r="DI29" s="52">
        <v>151</v>
      </c>
      <c r="DJ29" s="52">
        <v>202</v>
      </c>
      <c r="DK29" s="52">
        <v>120</v>
      </c>
      <c r="DL29" s="52">
        <v>102</v>
      </c>
      <c r="DM29" s="52">
        <v>111</v>
      </c>
      <c r="DN29" s="52">
        <v>163</v>
      </c>
      <c r="DO29" s="52">
        <v>134</v>
      </c>
      <c r="DP29" s="52">
        <v>149</v>
      </c>
      <c r="DQ29" s="52">
        <v>113</v>
      </c>
      <c r="DR29" s="52">
        <v>22</v>
      </c>
      <c r="DS29" s="52">
        <v>68</v>
      </c>
      <c r="DT29" s="52">
        <v>117</v>
      </c>
      <c r="DU29" s="52">
        <v>23</v>
      </c>
      <c r="DV29" s="52">
        <v>72</v>
      </c>
      <c r="DW29" s="44">
        <v>261.4</v>
      </c>
      <c r="DX29" s="44">
        <v>0.8</v>
      </c>
      <c r="DY29" s="44">
        <v>4.2</v>
      </c>
      <c r="DZ29" s="44">
        <v>84.7</v>
      </c>
      <c r="EA29" s="44">
        <v>335.15</v>
      </c>
      <c r="EB29" s="44">
        <v>0.8</v>
      </c>
      <c r="EC29" s="44">
        <v>7</v>
      </c>
      <c r="ED29" s="44">
        <v>104.8</v>
      </c>
      <c r="EE29" s="44">
        <v>184.7</v>
      </c>
      <c r="EF29" s="44">
        <v>0.8</v>
      </c>
      <c r="EG29" s="44">
        <v>1.3</v>
      </c>
      <c r="EH29" s="44">
        <v>63.7</v>
      </c>
      <c r="EI29" s="53">
        <v>76.27</v>
      </c>
      <c r="EJ29" s="53">
        <v>57.92</v>
      </c>
      <c r="EK29" s="53">
        <v>74.26</v>
      </c>
      <c r="EL29" s="53">
        <v>55.99</v>
      </c>
      <c r="EM29" s="53">
        <v>78.36</v>
      </c>
      <c r="EN29" s="53">
        <v>59.93</v>
      </c>
      <c r="EO29" s="53">
        <v>55.48</v>
      </c>
      <c r="EP29" s="53">
        <v>56.15</v>
      </c>
      <c r="EQ29" s="53">
        <v>60.85</v>
      </c>
      <c r="ER29" s="53">
        <v>53.51</v>
      </c>
      <c r="ES29" s="53">
        <v>55.25</v>
      </c>
      <c r="ET29" s="53">
        <v>56.05</v>
      </c>
      <c r="EU29" s="53">
        <v>57.52</v>
      </c>
      <c r="EV29" s="53">
        <v>57.08</v>
      </c>
      <c r="EW29" s="53">
        <v>65.85</v>
      </c>
      <c r="EX29" s="51">
        <v>8.9171974522293</v>
      </c>
      <c r="EY29" s="51">
        <v>9.852216748768473</v>
      </c>
      <c r="EZ29" s="51">
        <v>7.9155672823219</v>
      </c>
      <c r="FA29" s="54">
        <v>10.91703056768559</v>
      </c>
      <c r="FB29" s="54">
        <v>10.948905109489052</v>
      </c>
      <c r="FC29" s="54">
        <v>0</v>
      </c>
      <c r="FD29" s="54">
        <v>12.5</v>
      </c>
      <c r="FE29" s="54">
        <v>7.142857142857142</v>
      </c>
      <c r="FF29" s="54">
        <v>0</v>
      </c>
      <c r="FG29" s="54">
        <v>9.174311926605505</v>
      </c>
      <c r="FH29" s="54">
        <v>7.462686567164179</v>
      </c>
      <c r="FI29" s="54">
        <v>0</v>
      </c>
      <c r="FJ29" s="51">
        <v>15.286624203821656</v>
      </c>
      <c r="FK29" s="51">
        <v>14.778325123152708</v>
      </c>
      <c r="FL29" s="51">
        <v>15.8311345646438</v>
      </c>
      <c r="FM29" s="44">
        <v>19.650655021834062</v>
      </c>
      <c r="FN29" s="44">
        <v>7.299270072992701</v>
      </c>
      <c r="FO29" s="44">
        <v>0</v>
      </c>
      <c r="FP29" s="44">
        <v>20.833333333333332</v>
      </c>
      <c r="FQ29" s="44">
        <v>7.142857142857142</v>
      </c>
      <c r="FR29" s="44">
        <v>0</v>
      </c>
      <c r="FS29" s="44">
        <v>18.34862385321101</v>
      </c>
      <c r="FT29" s="44">
        <v>7.462686567164179</v>
      </c>
      <c r="FU29" s="44">
        <v>0</v>
      </c>
      <c r="FV29" s="114">
        <v>330</v>
      </c>
      <c r="FW29" s="114">
        <v>392</v>
      </c>
      <c r="FX29" s="104">
        <f t="shared" si="0"/>
        <v>84.18367346938776</v>
      </c>
      <c r="FY29" s="116">
        <v>0.620537547120516</v>
      </c>
      <c r="FZ29" s="91">
        <v>4</v>
      </c>
    </row>
    <row r="30" spans="1:182" ht="11.25">
      <c r="A30" s="90" t="s">
        <v>168</v>
      </c>
      <c r="B30" s="58">
        <v>6305</v>
      </c>
      <c r="C30" s="58">
        <v>28</v>
      </c>
      <c r="D30" s="27" t="s">
        <v>48</v>
      </c>
      <c r="E30" s="58" t="s">
        <v>518</v>
      </c>
      <c r="F30" s="106">
        <v>111.3</v>
      </c>
      <c r="G30" s="91">
        <v>17110</v>
      </c>
      <c r="H30" s="44">
        <f t="shared" si="1"/>
        <v>153.7286612758311</v>
      </c>
      <c r="I30" s="92">
        <f t="shared" si="2"/>
        <v>0.1010699294631131</v>
      </c>
      <c r="J30" s="53">
        <f t="shared" si="3"/>
        <v>1.955862214022309</v>
      </c>
      <c r="K30" s="91">
        <v>8771</v>
      </c>
      <c r="L30" s="44">
        <f t="shared" si="4"/>
        <v>51.26241963763881</v>
      </c>
      <c r="M30" s="91">
        <v>8339</v>
      </c>
      <c r="N30" s="44">
        <f t="shared" si="5"/>
        <v>48.73758036236119</v>
      </c>
      <c r="O30" s="44">
        <f t="shared" si="6"/>
        <v>105.18047727545269</v>
      </c>
      <c r="P30" s="91">
        <v>4023</v>
      </c>
      <c r="Q30" s="44">
        <f t="shared" si="7"/>
        <v>23.512565751022795</v>
      </c>
      <c r="R30" s="91">
        <v>11503</v>
      </c>
      <c r="S30" s="44">
        <f t="shared" si="8"/>
        <v>67.22969023962595</v>
      </c>
      <c r="T30" s="91">
        <v>1584</v>
      </c>
      <c r="U30" s="44">
        <f t="shared" si="9"/>
        <v>9.257744009351256</v>
      </c>
      <c r="V30" s="44">
        <f t="shared" si="10"/>
        <v>48.74380596366165</v>
      </c>
      <c r="W30" s="44">
        <f t="shared" si="11"/>
        <v>39.37360178970917</v>
      </c>
      <c r="X30" s="91">
        <v>18181</v>
      </c>
      <c r="Y30" s="92">
        <f t="shared" si="12"/>
        <v>0.09801555827841961</v>
      </c>
      <c r="Z30" s="53">
        <f t="shared" si="13"/>
        <v>1.885360226064864</v>
      </c>
      <c r="AA30" s="44">
        <v>46.6</v>
      </c>
      <c r="AB30" s="44">
        <v>0.5</v>
      </c>
      <c r="AC30" s="93">
        <v>143.41</v>
      </c>
      <c r="AD30" s="93">
        <v>56.07</v>
      </c>
      <c r="AE30" s="93">
        <v>2.34</v>
      </c>
      <c r="AF30" s="93">
        <v>46</v>
      </c>
      <c r="AG30" s="92">
        <v>0.665</v>
      </c>
      <c r="AH30" s="92">
        <v>0.776</v>
      </c>
      <c r="AI30" s="94">
        <v>0.641280059870281</v>
      </c>
      <c r="AJ30" s="94">
        <v>0.5090851182533882</v>
      </c>
      <c r="AK30" s="94">
        <v>0.9159416115088477</v>
      </c>
      <c r="AL30" s="94">
        <v>0.7507082152974504</v>
      </c>
      <c r="AM30" s="94">
        <v>0.7042537512324918</v>
      </c>
      <c r="AN30" s="52">
        <v>194</v>
      </c>
      <c r="AO30" s="52">
        <v>15</v>
      </c>
      <c r="AP30" s="92">
        <v>0.3291479</v>
      </c>
      <c r="AQ30" s="95">
        <v>385889.3403791676</v>
      </c>
      <c r="AR30" s="95">
        <v>393840.38744824583</v>
      </c>
      <c r="AS30" s="91">
        <v>132701.45</v>
      </c>
      <c r="AT30" s="53">
        <v>0.42434</v>
      </c>
      <c r="AU30" s="96">
        <v>0.6261665362153049</v>
      </c>
      <c r="AV30" s="96">
        <v>15.840809199831419</v>
      </c>
      <c r="AW30" s="96">
        <v>16.466975736046724</v>
      </c>
      <c r="AX30" s="63">
        <v>83.53302426395328</v>
      </c>
      <c r="AY30" s="97">
        <v>25.5</v>
      </c>
      <c r="AZ30" s="96">
        <v>57.05587668593449</v>
      </c>
      <c r="BA30" s="22">
        <f t="shared" si="14"/>
        <v>94.75888153451304</v>
      </c>
      <c r="BB30" s="22">
        <v>5.241118465486965</v>
      </c>
      <c r="BC30" s="29">
        <v>4.727813048764014</v>
      </c>
      <c r="BD30" s="98">
        <v>49.38</v>
      </c>
      <c r="BE30" s="98">
        <v>15.52</v>
      </c>
      <c r="BF30" s="98">
        <v>35.1</v>
      </c>
      <c r="BG30" s="44">
        <v>16.6</v>
      </c>
      <c r="BH30" s="99">
        <v>25.4</v>
      </c>
      <c r="BI30" s="23">
        <v>90.71290944123314</v>
      </c>
      <c r="BJ30" s="23">
        <v>88.2</v>
      </c>
      <c r="BK30" s="22">
        <v>8.016955684007707</v>
      </c>
      <c r="BL30" s="23">
        <v>7.29</v>
      </c>
      <c r="BM30" s="23">
        <v>66.45601197405621</v>
      </c>
      <c r="BN30" s="25">
        <v>20.832425365003267</v>
      </c>
      <c r="BO30" s="25">
        <v>3.2251035083896276</v>
      </c>
      <c r="BP30" s="25">
        <v>0</v>
      </c>
      <c r="BQ30" s="25">
        <v>86.96883852691218</v>
      </c>
      <c r="BR30" s="25">
        <v>43.49531488341687</v>
      </c>
      <c r="BS30" s="25">
        <v>18.58792765308346</v>
      </c>
      <c r="BT30" s="93"/>
      <c r="BU30" s="100">
        <v>0.9345794392523364</v>
      </c>
      <c r="BV30" s="100">
        <v>15.88785046728972</v>
      </c>
      <c r="BW30" s="25">
        <v>2.6</v>
      </c>
      <c r="BX30" s="25">
        <v>0.1</v>
      </c>
      <c r="BY30" s="25">
        <v>22.8</v>
      </c>
      <c r="BZ30" s="25">
        <v>8.6</v>
      </c>
      <c r="CA30" s="37">
        <v>940.9550693954363</v>
      </c>
      <c r="CB30" s="37">
        <v>1640.7904022582923</v>
      </c>
      <c r="CC30" s="101" t="s">
        <v>73</v>
      </c>
      <c r="CD30" s="93">
        <v>29</v>
      </c>
      <c r="CE30" s="40">
        <v>12096</v>
      </c>
      <c r="CF30" s="102">
        <v>70.69549970777324</v>
      </c>
      <c r="CG30" s="40">
        <v>1482</v>
      </c>
      <c r="CH30" s="44">
        <v>8.661601402688486</v>
      </c>
      <c r="CI30" s="42">
        <v>6198</v>
      </c>
      <c r="CJ30" s="44">
        <v>36.22443015780245</v>
      </c>
      <c r="CK30" s="25">
        <v>94.1070463146513</v>
      </c>
      <c r="CL30" s="25">
        <v>3.3639694839911094</v>
      </c>
      <c r="CM30" s="25">
        <v>1.7961194209166818</v>
      </c>
      <c r="CN30" s="44">
        <v>10.200036042530186</v>
      </c>
      <c r="CO30" s="44">
        <v>4.37125748502994</v>
      </c>
      <c r="CP30" s="25">
        <v>62.743214028344944</v>
      </c>
      <c r="CQ30" s="25">
        <v>53.70096225018505</v>
      </c>
      <c r="CR30" s="89">
        <v>97.27578118302141</v>
      </c>
      <c r="CS30" s="89">
        <v>75.66688353936239</v>
      </c>
      <c r="CT30" s="44">
        <v>51.12326337570204</v>
      </c>
      <c r="CU30" s="44">
        <v>10.153709725096068</v>
      </c>
      <c r="CV30" s="44">
        <v>12.920731313392338</v>
      </c>
      <c r="CW30" s="44">
        <v>0</v>
      </c>
      <c r="CX30" s="44">
        <v>12.920731313392338</v>
      </c>
      <c r="CY30" s="50">
        <v>705.7224076133975</v>
      </c>
      <c r="CZ30" s="50">
        <v>477.0992366412214</v>
      </c>
      <c r="DA30" s="50">
        <v>593.0662654379036</v>
      </c>
      <c r="DB30" s="50">
        <v>677.0870955483141</v>
      </c>
      <c r="DC30" s="50">
        <v>463.1286761495623</v>
      </c>
      <c r="DD30" s="50">
        <v>571.0045809631894</v>
      </c>
      <c r="DE30" s="52">
        <v>176</v>
      </c>
      <c r="DF30" s="52">
        <v>148</v>
      </c>
      <c r="DG30" s="52">
        <v>162</v>
      </c>
      <c r="DH30" s="52">
        <v>185</v>
      </c>
      <c r="DI30" s="52">
        <v>153</v>
      </c>
      <c r="DJ30" s="52">
        <v>169</v>
      </c>
      <c r="DK30" s="52">
        <v>162</v>
      </c>
      <c r="DL30" s="52">
        <v>137</v>
      </c>
      <c r="DM30" s="52">
        <v>150</v>
      </c>
      <c r="DN30" s="52">
        <v>171</v>
      </c>
      <c r="DO30" s="52">
        <v>140</v>
      </c>
      <c r="DP30" s="52">
        <v>155</v>
      </c>
      <c r="DQ30" s="52">
        <v>91</v>
      </c>
      <c r="DR30" s="52">
        <v>19</v>
      </c>
      <c r="DS30" s="52">
        <v>55</v>
      </c>
      <c r="DT30" s="52">
        <v>90</v>
      </c>
      <c r="DU30" s="52">
        <v>19</v>
      </c>
      <c r="DV30" s="52">
        <v>55</v>
      </c>
      <c r="DW30" s="44">
        <v>634.5</v>
      </c>
      <c r="DX30" s="44">
        <v>1.9</v>
      </c>
      <c r="DY30" s="44">
        <v>4.4</v>
      </c>
      <c r="DZ30" s="44">
        <v>80.3</v>
      </c>
      <c r="EA30" s="44">
        <v>814.95</v>
      </c>
      <c r="EB30" s="44">
        <v>1.9</v>
      </c>
      <c r="EC30" s="44">
        <v>7.1</v>
      </c>
      <c r="ED30" s="44">
        <v>101.9</v>
      </c>
      <c r="EE30" s="44">
        <v>446.85</v>
      </c>
      <c r="EF30" s="44">
        <v>1.9</v>
      </c>
      <c r="EG30" s="44">
        <v>1.6</v>
      </c>
      <c r="EH30" s="44">
        <v>57.8</v>
      </c>
      <c r="EI30" s="53">
        <v>76.5</v>
      </c>
      <c r="EJ30" s="53">
        <v>57.67</v>
      </c>
      <c r="EK30" s="53">
        <v>74.35</v>
      </c>
      <c r="EL30" s="53">
        <v>55.47</v>
      </c>
      <c r="EM30" s="53">
        <v>78.74</v>
      </c>
      <c r="EN30" s="53">
        <v>59.96</v>
      </c>
      <c r="EO30" s="53">
        <v>55.68</v>
      </c>
      <c r="EP30" s="53">
        <v>61.17</v>
      </c>
      <c r="EQ30" s="53">
        <v>63.74</v>
      </c>
      <c r="ER30" s="53">
        <v>54.07</v>
      </c>
      <c r="ES30" s="53">
        <v>61</v>
      </c>
      <c r="ET30" s="53">
        <v>61.69</v>
      </c>
      <c r="EU30" s="53">
        <v>57.35</v>
      </c>
      <c r="EV30" s="53">
        <v>61.35</v>
      </c>
      <c r="EW30" s="53">
        <v>65.88</v>
      </c>
      <c r="EX30" s="51">
        <v>9.754028837998304</v>
      </c>
      <c r="EY30" s="51">
        <v>10.73492981007432</v>
      </c>
      <c r="EZ30" s="51">
        <v>8.718395815170009</v>
      </c>
      <c r="FA30" s="54">
        <v>11.566771819137749</v>
      </c>
      <c r="FB30" s="54">
        <v>8.756567425569177</v>
      </c>
      <c r="FC30" s="54">
        <v>7.575757575757576</v>
      </c>
      <c r="FD30" s="54">
        <v>12.631578947368421</v>
      </c>
      <c r="FE30" s="54">
        <v>9.917355371900827</v>
      </c>
      <c r="FF30" s="54">
        <v>7.6923076923076925</v>
      </c>
      <c r="FG30" s="54">
        <v>10.504201680672269</v>
      </c>
      <c r="FH30" s="54">
        <v>7.4487895716946</v>
      </c>
      <c r="FI30" s="54">
        <v>7.462686567164179</v>
      </c>
      <c r="FJ30" s="51">
        <v>8.481764206955047</v>
      </c>
      <c r="FK30" s="51">
        <v>7.431874483897605</v>
      </c>
      <c r="FL30" s="51">
        <v>9.59023539668701</v>
      </c>
      <c r="FM30" s="44">
        <v>11.566771819137749</v>
      </c>
      <c r="FN30" s="44">
        <v>6.129597197898424</v>
      </c>
      <c r="FO30" s="44">
        <v>7.575757575757576</v>
      </c>
      <c r="FP30" s="44">
        <v>8.421052631578947</v>
      </c>
      <c r="FQ30" s="44">
        <v>6.6115702479338845</v>
      </c>
      <c r="FR30" s="44">
        <v>7.6923076923076925</v>
      </c>
      <c r="FS30" s="44">
        <v>14.705882352941176</v>
      </c>
      <c r="FT30" s="44">
        <v>5.58659217877095</v>
      </c>
      <c r="FU30" s="44">
        <v>7.462686567164179</v>
      </c>
      <c r="FV30" s="114">
        <v>803</v>
      </c>
      <c r="FW30" s="114">
        <v>946</v>
      </c>
      <c r="FX30" s="104">
        <f t="shared" si="0"/>
        <v>84.88372093023256</v>
      </c>
      <c r="FY30" s="116">
        <v>0.7527151111535968</v>
      </c>
      <c r="FZ30" s="91">
        <v>3</v>
      </c>
    </row>
    <row r="31" spans="1:182" ht="11.25">
      <c r="A31" s="90" t="s">
        <v>169</v>
      </c>
      <c r="B31" s="58">
        <v>6306</v>
      </c>
      <c r="C31" s="58">
        <v>29</v>
      </c>
      <c r="D31" s="27" t="s">
        <v>49</v>
      </c>
      <c r="E31" s="58" t="s">
        <v>518</v>
      </c>
      <c r="F31" s="106">
        <v>237.3</v>
      </c>
      <c r="G31" s="91">
        <v>11655</v>
      </c>
      <c r="H31" s="44">
        <f t="shared" si="1"/>
        <v>49.11504424778761</v>
      </c>
      <c r="I31" s="92">
        <f t="shared" si="2"/>
        <v>0.06884687480377459</v>
      </c>
      <c r="J31" s="53">
        <f t="shared" si="3"/>
        <v>1.332295388920515</v>
      </c>
      <c r="K31" s="91">
        <v>6052</v>
      </c>
      <c r="L31" s="44">
        <f t="shared" si="4"/>
        <v>51.92621192621193</v>
      </c>
      <c r="M31" s="91">
        <v>5603</v>
      </c>
      <c r="N31" s="44">
        <f t="shared" si="5"/>
        <v>48.07378807378807</v>
      </c>
      <c r="O31" s="44">
        <f t="shared" si="6"/>
        <v>108.01356416205604</v>
      </c>
      <c r="P31" s="91">
        <v>2438</v>
      </c>
      <c r="Q31" s="44">
        <f t="shared" si="7"/>
        <v>20.918060918060917</v>
      </c>
      <c r="R31" s="91">
        <v>8157</v>
      </c>
      <c r="S31" s="44">
        <f t="shared" si="8"/>
        <v>69.98712998712999</v>
      </c>
      <c r="T31" s="91">
        <v>1060</v>
      </c>
      <c r="U31" s="44">
        <f t="shared" si="9"/>
        <v>9.094809094809095</v>
      </c>
      <c r="V31" s="44">
        <f t="shared" si="10"/>
        <v>42.88341301949246</v>
      </c>
      <c r="W31" s="44">
        <f t="shared" si="11"/>
        <v>43.47826086956522</v>
      </c>
      <c r="X31" s="91">
        <v>11710</v>
      </c>
      <c r="Y31" s="92">
        <f t="shared" si="12"/>
        <v>0.06312976114846783</v>
      </c>
      <c r="Z31" s="53">
        <f t="shared" si="13"/>
        <v>1.2143208980374873</v>
      </c>
      <c r="AA31" s="44">
        <v>75.7</v>
      </c>
      <c r="AB31" s="44">
        <v>2.3</v>
      </c>
      <c r="AC31" s="93">
        <v>139.13</v>
      </c>
      <c r="AD31" s="93">
        <v>64.07</v>
      </c>
      <c r="AE31" s="93">
        <v>4.2</v>
      </c>
      <c r="AF31" s="93">
        <v>38</v>
      </c>
      <c r="AG31" s="92">
        <v>0.676</v>
      </c>
      <c r="AH31" s="92">
        <v>0.774</v>
      </c>
      <c r="AI31" s="94">
        <v>0.6223461085896789</v>
      </c>
      <c r="AJ31" s="94">
        <v>0.5028552633394548</v>
      </c>
      <c r="AK31" s="94">
        <v>0.9183266182298546</v>
      </c>
      <c r="AL31" s="94">
        <v>0.6469103281747339</v>
      </c>
      <c r="AM31" s="94">
        <v>0.6726095795834306</v>
      </c>
      <c r="AN31" s="52">
        <v>270</v>
      </c>
      <c r="AO31" s="52">
        <v>27</v>
      </c>
      <c r="AP31" s="92">
        <v>0.4171155</v>
      </c>
      <c r="AQ31" s="95">
        <v>288336.3427724728</v>
      </c>
      <c r="AR31" s="95">
        <v>299060.82548567664</v>
      </c>
      <c r="AS31" s="91">
        <v>86148.256</v>
      </c>
      <c r="AT31" s="53">
        <v>0.43022</v>
      </c>
      <c r="AU31" s="96">
        <v>2.236003144379422</v>
      </c>
      <c r="AV31" s="96">
        <v>10.23670189536204</v>
      </c>
      <c r="AW31" s="96">
        <v>12.472705039741463</v>
      </c>
      <c r="AX31" s="63">
        <v>87.52729496025853</v>
      </c>
      <c r="AY31" s="97">
        <v>20.4</v>
      </c>
      <c r="AZ31" s="96">
        <v>51.02224219276567</v>
      </c>
      <c r="BA31" s="22">
        <f t="shared" si="14"/>
        <v>94.14354909731395</v>
      </c>
      <c r="BB31" s="22">
        <v>5.856450902686042</v>
      </c>
      <c r="BC31" s="29">
        <v>5.306032584764421</v>
      </c>
      <c r="BD31" s="98">
        <v>49.67</v>
      </c>
      <c r="BE31" s="98">
        <v>21.71</v>
      </c>
      <c r="BF31" s="98">
        <v>28.62</v>
      </c>
      <c r="BG31" s="44">
        <v>14.3</v>
      </c>
      <c r="BH31" s="99">
        <v>18</v>
      </c>
      <c r="BI31" s="23">
        <v>87.20512244439452</v>
      </c>
      <c r="BJ31" s="23">
        <v>84.6</v>
      </c>
      <c r="BK31" s="22">
        <v>7.5726717902350815</v>
      </c>
      <c r="BL31" s="23">
        <v>6.74</v>
      </c>
      <c r="BM31" s="23">
        <v>66.31366616238023</v>
      </c>
      <c r="BN31" s="25">
        <v>38.294369443529796</v>
      </c>
      <c r="BO31" s="25">
        <v>2.5024695423114918</v>
      </c>
      <c r="BP31" s="25">
        <v>0</v>
      </c>
      <c r="BQ31" s="25">
        <v>82.0875864339809</v>
      </c>
      <c r="BR31" s="25">
        <v>42.31149160355614</v>
      </c>
      <c r="BS31" s="25">
        <v>6.519591702337833</v>
      </c>
      <c r="BT31" s="93">
        <v>7.22</v>
      </c>
      <c r="BU31" s="100">
        <v>0</v>
      </c>
      <c r="BV31" s="100">
        <v>16.39344262295082</v>
      </c>
      <c r="BW31" s="25">
        <v>3</v>
      </c>
      <c r="BX31" s="25">
        <v>0.5</v>
      </c>
      <c r="BY31" s="25">
        <v>17.9</v>
      </c>
      <c r="BZ31" s="25">
        <v>10.5</v>
      </c>
      <c r="CA31" s="37">
        <v>490.02751031636865</v>
      </c>
      <c r="CB31" s="37">
        <v>825.3094910591471</v>
      </c>
      <c r="CC31" s="101" t="s">
        <v>73</v>
      </c>
      <c r="CD31" s="93">
        <v>9</v>
      </c>
      <c r="CE31" s="40">
        <v>9394</v>
      </c>
      <c r="CF31" s="102">
        <v>80.6006006006006</v>
      </c>
      <c r="CG31" s="40">
        <v>1108</v>
      </c>
      <c r="CH31" s="44">
        <v>9.506649506649506</v>
      </c>
      <c r="CI31" s="42">
        <v>11279</v>
      </c>
      <c r="CJ31" s="44">
        <v>96.77391677391677</v>
      </c>
      <c r="CK31" s="25">
        <v>92.6019739715259</v>
      </c>
      <c r="CL31" s="25">
        <v>2.3670189536204034</v>
      </c>
      <c r="CM31" s="25">
        <v>2.84741025417067</v>
      </c>
      <c r="CN31" s="44">
        <v>11.642938247881911</v>
      </c>
      <c r="CO31" s="44">
        <v>16.438356164383563</v>
      </c>
      <c r="CP31" s="25">
        <v>70.38670284938942</v>
      </c>
      <c r="CQ31" s="25">
        <v>58.391699092088196</v>
      </c>
      <c r="CR31" s="89">
        <v>95.84435038918859</v>
      </c>
      <c r="CS31" s="89">
        <v>44.68292682926829</v>
      </c>
      <c r="CT31" s="27"/>
      <c r="CU31" s="27"/>
      <c r="CV31" s="44">
        <v>0</v>
      </c>
      <c r="CW31" s="44">
        <v>8.853474988933156</v>
      </c>
      <c r="CX31" s="44">
        <v>8.853474988933156</v>
      </c>
      <c r="CY31" s="50">
        <v>569.0362269309637</v>
      </c>
      <c r="CZ31" s="50">
        <v>388.11953352769683</v>
      </c>
      <c r="DA31" s="50">
        <v>481.4814814814815</v>
      </c>
      <c r="DB31" s="50">
        <v>522.122003225215</v>
      </c>
      <c r="DC31" s="50">
        <v>411.81623034313213</v>
      </c>
      <c r="DD31" s="50">
        <v>467.431405895745</v>
      </c>
      <c r="DE31" s="52">
        <v>134</v>
      </c>
      <c r="DF31" s="52">
        <v>125</v>
      </c>
      <c r="DG31" s="52">
        <v>129</v>
      </c>
      <c r="DH31" s="52">
        <v>149</v>
      </c>
      <c r="DI31" s="52">
        <v>117</v>
      </c>
      <c r="DJ31" s="52">
        <v>133</v>
      </c>
      <c r="DK31" s="52">
        <v>124</v>
      </c>
      <c r="DL31" s="52">
        <v>104</v>
      </c>
      <c r="DM31" s="52">
        <v>114</v>
      </c>
      <c r="DN31" s="52">
        <v>137</v>
      </c>
      <c r="DO31" s="52">
        <v>98</v>
      </c>
      <c r="DP31" s="52">
        <v>118</v>
      </c>
      <c r="DQ31" s="52">
        <v>84</v>
      </c>
      <c r="DR31" s="52">
        <v>13</v>
      </c>
      <c r="DS31" s="52">
        <v>49</v>
      </c>
      <c r="DT31" s="52">
        <v>87</v>
      </c>
      <c r="DU31" s="52">
        <v>13</v>
      </c>
      <c r="DV31" s="52">
        <v>51</v>
      </c>
      <c r="DW31" s="44">
        <v>359.8</v>
      </c>
      <c r="DX31" s="44">
        <v>1.1</v>
      </c>
      <c r="DY31" s="44">
        <v>4.4</v>
      </c>
      <c r="DZ31" s="44">
        <v>63.8</v>
      </c>
      <c r="EA31" s="44">
        <v>473.45</v>
      </c>
      <c r="EB31" s="44">
        <v>1.1</v>
      </c>
      <c r="EC31" s="44">
        <v>7.2</v>
      </c>
      <c r="ED31" s="44">
        <v>82.1</v>
      </c>
      <c r="EE31" s="44">
        <v>241.65</v>
      </c>
      <c r="EF31" s="44">
        <v>1</v>
      </c>
      <c r="EG31" s="44">
        <v>1.4</v>
      </c>
      <c r="EH31" s="44">
        <v>44.7</v>
      </c>
      <c r="EI31" s="53">
        <v>79.11</v>
      </c>
      <c r="EJ31" s="53">
        <v>60.15</v>
      </c>
      <c r="EK31" s="53">
        <v>78.22</v>
      </c>
      <c r="EL31" s="53">
        <v>59.19</v>
      </c>
      <c r="EM31" s="53">
        <v>80.03</v>
      </c>
      <c r="EN31" s="53">
        <v>61.14</v>
      </c>
      <c r="EO31" s="53">
        <v>58.44</v>
      </c>
      <c r="EP31" s="53">
        <v>60.55</v>
      </c>
      <c r="EQ31" s="53">
        <v>66.49</v>
      </c>
      <c r="ER31" s="53">
        <v>57.69</v>
      </c>
      <c r="ES31" s="53">
        <v>59.37</v>
      </c>
      <c r="ET31" s="53">
        <v>65.83</v>
      </c>
      <c r="EU31" s="53">
        <v>59.22</v>
      </c>
      <c r="EV31" s="53">
        <v>61.78</v>
      </c>
      <c r="EW31" s="53">
        <v>67.18</v>
      </c>
      <c r="EX31" s="51">
        <v>9.75609756097561</v>
      </c>
      <c r="EY31" s="51">
        <v>10.7095046854083</v>
      </c>
      <c r="EZ31" s="51">
        <v>8.720930232558139</v>
      </c>
      <c r="FA31" s="54">
        <v>10.852713178294573</v>
      </c>
      <c r="FB31" s="54">
        <v>8.784773060029282</v>
      </c>
      <c r="FC31" s="54">
        <v>9.345794392523365</v>
      </c>
      <c r="FD31" s="54">
        <v>11.904761904761903</v>
      </c>
      <c r="FE31" s="54">
        <v>11.204481792717086</v>
      </c>
      <c r="FF31" s="54">
        <v>0</v>
      </c>
      <c r="FG31" s="54">
        <v>9.70873786407767</v>
      </c>
      <c r="FH31" s="54">
        <v>9.202453987730062</v>
      </c>
      <c r="FI31" s="54">
        <v>0</v>
      </c>
      <c r="FJ31" s="51">
        <v>8.362369337979095</v>
      </c>
      <c r="FK31" s="51">
        <v>8.032128514056224</v>
      </c>
      <c r="FL31" s="51">
        <v>8.720930232558139</v>
      </c>
      <c r="FM31" s="44">
        <v>15.503875968992247</v>
      </c>
      <c r="FN31" s="44">
        <v>1.4641288433382138</v>
      </c>
      <c r="FO31" s="44">
        <v>0</v>
      </c>
      <c r="FP31" s="44">
        <v>17.857142857142858</v>
      </c>
      <c r="FQ31" s="44">
        <v>0</v>
      </c>
      <c r="FR31" s="44">
        <v>0</v>
      </c>
      <c r="FS31" s="44">
        <v>12.944983818770227</v>
      </c>
      <c r="FT31" s="44">
        <v>3.067484662576687</v>
      </c>
      <c r="FU31" s="44">
        <v>0</v>
      </c>
      <c r="FV31" s="114">
        <v>457</v>
      </c>
      <c r="FW31" s="114">
        <v>546</v>
      </c>
      <c r="FX31" s="104">
        <f t="shared" si="0"/>
        <v>83.69963369963371</v>
      </c>
      <c r="FY31" s="116">
        <v>0.8174796557294928</v>
      </c>
      <c r="FZ31" s="91">
        <v>1</v>
      </c>
    </row>
    <row r="32" spans="1:182" ht="11.25">
      <c r="A32" s="90" t="s">
        <v>170</v>
      </c>
      <c r="B32" s="58">
        <v>6307</v>
      </c>
      <c r="C32" s="58">
        <v>30</v>
      </c>
      <c r="D32" s="27" t="s">
        <v>50</v>
      </c>
      <c r="E32" s="58" t="s">
        <v>518</v>
      </c>
      <c r="F32" s="106">
        <v>282.6</v>
      </c>
      <c r="G32" s="91">
        <v>10419</v>
      </c>
      <c r="H32" s="44">
        <f t="shared" si="1"/>
        <v>36.86836518046709</v>
      </c>
      <c r="I32" s="92">
        <f t="shared" si="2"/>
        <v>0.0615457390459483</v>
      </c>
      <c r="J32" s="53">
        <f t="shared" si="3"/>
        <v>1.1910069203914926</v>
      </c>
      <c r="K32" s="91">
        <v>5436</v>
      </c>
      <c r="L32" s="44">
        <f t="shared" si="4"/>
        <v>52.17391304347826</v>
      </c>
      <c r="M32" s="91">
        <v>4983</v>
      </c>
      <c r="N32" s="44">
        <f t="shared" si="5"/>
        <v>47.82608695652174</v>
      </c>
      <c r="O32" s="44">
        <f t="shared" si="6"/>
        <v>109.0909090909091</v>
      </c>
      <c r="P32" s="91">
        <v>2197</v>
      </c>
      <c r="Q32" s="44">
        <f t="shared" si="7"/>
        <v>21.08647662923505</v>
      </c>
      <c r="R32" s="91">
        <v>7074</v>
      </c>
      <c r="S32" s="44">
        <f t="shared" si="8"/>
        <v>67.89519147710912</v>
      </c>
      <c r="T32" s="91">
        <v>1148</v>
      </c>
      <c r="U32" s="44">
        <f t="shared" si="9"/>
        <v>11.018331893655821</v>
      </c>
      <c r="V32" s="44">
        <f t="shared" si="10"/>
        <v>47.28583545377438</v>
      </c>
      <c r="W32" s="44">
        <f t="shared" si="11"/>
        <v>52.25307237141556</v>
      </c>
      <c r="X32" s="91">
        <v>10846</v>
      </c>
      <c r="Y32" s="92">
        <f t="shared" si="12"/>
        <v>0.05847185221317524</v>
      </c>
      <c r="Z32" s="53">
        <f t="shared" si="13"/>
        <v>1.124724548259145</v>
      </c>
      <c r="AA32" s="44">
        <v>43.9</v>
      </c>
      <c r="AB32" s="44">
        <v>0.1</v>
      </c>
      <c r="AC32" s="93">
        <v>189.73</v>
      </c>
      <c r="AD32" s="93">
        <v>62.65</v>
      </c>
      <c r="AE32" s="93">
        <v>1.78</v>
      </c>
      <c r="AF32" s="93">
        <v>35</v>
      </c>
      <c r="AG32" s="92">
        <v>0.653</v>
      </c>
      <c r="AH32" s="92">
        <v>0.751</v>
      </c>
      <c r="AI32" s="94">
        <v>0.6545378484281771</v>
      </c>
      <c r="AJ32" s="94">
        <v>0.49560691693045805</v>
      </c>
      <c r="AK32" s="94">
        <v>0.9340185614849188</v>
      </c>
      <c r="AL32" s="94">
        <v>0.8048717948717947</v>
      </c>
      <c r="AM32" s="94">
        <v>0.7222587804288372</v>
      </c>
      <c r="AN32" s="52">
        <v>150</v>
      </c>
      <c r="AO32" s="52">
        <v>8</v>
      </c>
      <c r="AP32" s="92">
        <v>0.3259681</v>
      </c>
      <c r="AQ32" s="95">
        <v>340380.8207692308</v>
      </c>
      <c r="AR32" s="95">
        <v>348892.79884615383</v>
      </c>
      <c r="AS32" s="91">
        <v>100337.79</v>
      </c>
      <c r="AT32" s="53">
        <v>0.42233</v>
      </c>
      <c r="AU32" s="96">
        <v>1.6246553761323355</v>
      </c>
      <c r="AV32" s="96">
        <v>15.419456478928712</v>
      </c>
      <c r="AW32" s="96">
        <v>17.044111855061047</v>
      </c>
      <c r="AX32" s="63">
        <v>82.95588814493895</v>
      </c>
      <c r="AY32" s="97">
        <v>25.4</v>
      </c>
      <c r="AZ32" s="96">
        <v>50.142192347466384</v>
      </c>
      <c r="BA32" s="22">
        <f t="shared" si="14"/>
        <v>97.60247486465585</v>
      </c>
      <c r="BB32" s="22">
        <v>2.3975251353441607</v>
      </c>
      <c r="BC32" s="29">
        <v>2.3975251353441607</v>
      </c>
      <c r="BD32" s="98">
        <v>38.31</v>
      </c>
      <c r="BE32" s="98">
        <v>27.62</v>
      </c>
      <c r="BF32" s="98">
        <v>34.07</v>
      </c>
      <c r="BG32" s="44">
        <v>18.2</v>
      </c>
      <c r="BH32" s="99">
        <v>25.4</v>
      </c>
      <c r="BI32" s="23">
        <v>90.43433298862462</v>
      </c>
      <c r="BJ32" s="23">
        <v>87.7</v>
      </c>
      <c r="BK32" s="22">
        <v>8.30700620475698</v>
      </c>
      <c r="BL32" s="23">
        <v>7.5</v>
      </c>
      <c r="BM32" s="23">
        <v>68.34090301896875</v>
      </c>
      <c r="BN32" s="25">
        <v>12.5</v>
      </c>
      <c r="BO32" s="25">
        <v>0.46153846153846156</v>
      </c>
      <c r="BP32" s="25">
        <v>0.9615384615384616</v>
      </c>
      <c r="BQ32" s="25">
        <v>94.15384615384616</v>
      </c>
      <c r="BR32" s="25">
        <v>66</v>
      </c>
      <c r="BS32" s="25">
        <v>14.153846153846153</v>
      </c>
      <c r="BT32" s="93">
        <v>1.6</v>
      </c>
      <c r="BU32" s="100">
        <v>0</v>
      </c>
      <c r="BV32" s="100">
        <v>27.77777777777778</v>
      </c>
      <c r="BW32" s="25">
        <v>2.6</v>
      </c>
      <c r="BX32" s="25">
        <v>0.1</v>
      </c>
      <c r="BY32" s="25">
        <v>25.6</v>
      </c>
      <c r="BZ32" s="25">
        <v>10.8</v>
      </c>
      <c r="CA32" s="37">
        <v>462.87367405978785</v>
      </c>
      <c r="CB32" s="37">
        <v>617.1648987463839</v>
      </c>
      <c r="CC32" s="101" t="s">
        <v>73</v>
      </c>
      <c r="CD32" s="93">
        <v>25</v>
      </c>
      <c r="CE32" s="40">
        <v>8403</v>
      </c>
      <c r="CF32" s="102">
        <v>80.65073423553125</v>
      </c>
      <c r="CG32" s="40">
        <v>978</v>
      </c>
      <c r="CH32" s="44">
        <v>9.386697379786927</v>
      </c>
      <c r="CI32" s="42">
        <v>11888</v>
      </c>
      <c r="CJ32" s="44">
        <v>114.09924176984356</v>
      </c>
      <c r="CK32" s="25">
        <v>89.2083497439937</v>
      </c>
      <c r="CL32" s="25">
        <v>2.796376526191414</v>
      </c>
      <c r="CM32" s="25">
        <v>5.041354864119732</v>
      </c>
      <c r="CN32" s="44">
        <v>14.95667585663647</v>
      </c>
      <c r="CO32" s="44">
        <v>15.255376344086022</v>
      </c>
      <c r="CP32" s="25">
        <v>75.39308176100629</v>
      </c>
      <c r="CQ32" s="25">
        <v>57.43778280542986</v>
      </c>
      <c r="CR32" s="89">
        <v>95.7918346465135</v>
      </c>
      <c r="CS32" s="89">
        <v>52.37242614145031</v>
      </c>
      <c r="CT32" s="44">
        <v>49.103566660308985</v>
      </c>
      <c r="CU32" s="44">
        <v>20.560747663551403</v>
      </c>
      <c r="CV32" s="44">
        <v>0</v>
      </c>
      <c r="CW32" s="44">
        <v>0</v>
      </c>
      <c r="CX32" s="44">
        <v>0</v>
      </c>
      <c r="CY32" s="50">
        <v>750.7923930269413</v>
      </c>
      <c r="CZ32" s="50">
        <v>548.4004985459077</v>
      </c>
      <c r="DA32" s="50">
        <v>651.9975664165484</v>
      </c>
      <c r="DB32" s="50">
        <v>612.279508403841</v>
      </c>
      <c r="DC32" s="50">
        <v>490.06050526449087</v>
      </c>
      <c r="DD32" s="50">
        <v>551.6822240364227</v>
      </c>
      <c r="DE32" s="52">
        <v>163</v>
      </c>
      <c r="DF32" s="52">
        <v>166</v>
      </c>
      <c r="DG32" s="52">
        <v>165</v>
      </c>
      <c r="DH32" s="52">
        <v>208</v>
      </c>
      <c r="DI32" s="52">
        <v>189</v>
      </c>
      <c r="DJ32" s="52">
        <v>199</v>
      </c>
      <c r="DK32" s="52">
        <v>122</v>
      </c>
      <c r="DL32" s="52">
        <v>128</v>
      </c>
      <c r="DM32" s="52">
        <v>125</v>
      </c>
      <c r="DN32" s="52">
        <v>160</v>
      </c>
      <c r="DO32" s="52">
        <v>143</v>
      </c>
      <c r="DP32" s="52">
        <v>152</v>
      </c>
      <c r="DQ32" s="52">
        <v>93</v>
      </c>
      <c r="DR32" s="52">
        <v>18</v>
      </c>
      <c r="DS32" s="52">
        <v>56</v>
      </c>
      <c r="DT32" s="52">
        <v>97</v>
      </c>
      <c r="DU32" s="52">
        <v>19</v>
      </c>
      <c r="DV32" s="52">
        <v>59</v>
      </c>
      <c r="DW32" s="44">
        <v>428</v>
      </c>
      <c r="DX32" s="44">
        <v>1.3</v>
      </c>
      <c r="DY32" s="44">
        <v>4.4</v>
      </c>
      <c r="DZ32" s="44">
        <v>87.7</v>
      </c>
      <c r="EA32" s="44">
        <v>572.1</v>
      </c>
      <c r="EB32" s="44">
        <v>1.3</v>
      </c>
      <c r="EC32" s="44">
        <v>7.5</v>
      </c>
      <c r="ED32" s="44">
        <v>115.3</v>
      </c>
      <c r="EE32" s="44">
        <v>278.2</v>
      </c>
      <c r="EF32" s="44">
        <v>1.2</v>
      </c>
      <c r="EG32" s="44">
        <v>1.2</v>
      </c>
      <c r="EH32" s="44">
        <v>58.9</v>
      </c>
      <c r="EI32" s="53">
        <v>76.85</v>
      </c>
      <c r="EJ32" s="53">
        <v>58.05</v>
      </c>
      <c r="EK32" s="53">
        <v>72.83</v>
      </c>
      <c r="EL32" s="53">
        <v>54.2</v>
      </c>
      <c r="EM32" s="53">
        <v>81.04</v>
      </c>
      <c r="EN32" s="53">
        <v>62.06</v>
      </c>
      <c r="EO32" s="53">
        <v>56.39</v>
      </c>
      <c r="EP32" s="53">
        <v>60.53</v>
      </c>
      <c r="EQ32" s="53">
        <v>61.32</v>
      </c>
      <c r="ER32" s="53">
        <v>53.02</v>
      </c>
      <c r="ES32" s="53">
        <v>54.55</v>
      </c>
      <c r="ET32" s="53">
        <v>54.71</v>
      </c>
      <c r="EU32" s="53">
        <v>59.89</v>
      </c>
      <c r="EV32" s="53">
        <v>66.74</v>
      </c>
      <c r="EW32" s="53">
        <v>68.19</v>
      </c>
      <c r="EX32" s="51">
        <v>9.863429438543246</v>
      </c>
      <c r="EY32" s="51">
        <v>10.46337817638266</v>
      </c>
      <c r="EZ32" s="51">
        <v>9.244992295839754</v>
      </c>
      <c r="FA32" s="54">
        <v>11.589403973509935</v>
      </c>
      <c r="FB32" s="54">
        <v>9.630818619582664</v>
      </c>
      <c r="FC32" s="54">
        <v>10.989010989010989</v>
      </c>
      <c r="FD32" s="54">
        <v>12.698412698412698</v>
      </c>
      <c r="FE32" s="54">
        <v>9.70873786407767</v>
      </c>
      <c r="FF32" s="54">
        <v>0</v>
      </c>
      <c r="FG32" s="54">
        <v>10.380622837370241</v>
      </c>
      <c r="FH32" s="54">
        <v>9.554140127388534</v>
      </c>
      <c r="FI32" s="54">
        <v>0</v>
      </c>
      <c r="FJ32" s="51">
        <v>6.828528072837633</v>
      </c>
      <c r="FK32" s="51">
        <v>8.968609865470851</v>
      </c>
      <c r="FL32" s="51">
        <v>4.622496147919877</v>
      </c>
      <c r="FM32" s="44">
        <v>4.966887417218543</v>
      </c>
      <c r="FN32" s="44">
        <v>9.630818619582664</v>
      </c>
      <c r="FO32" s="44">
        <v>0</v>
      </c>
      <c r="FP32" s="44">
        <v>3.1746031746031744</v>
      </c>
      <c r="FQ32" s="44">
        <v>16.181229773462782</v>
      </c>
      <c r="FR32" s="44">
        <v>0</v>
      </c>
      <c r="FS32" s="44">
        <v>6.920415224913495</v>
      </c>
      <c r="FT32" s="44">
        <v>3.1847133757961785</v>
      </c>
      <c r="FU32" s="44">
        <v>0</v>
      </c>
      <c r="FV32" s="114">
        <v>541</v>
      </c>
      <c r="FW32" s="114">
        <v>643</v>
      </c>
      <c r="FX32" s="104">
        <f t="shared" si="0"/>
        <v>84.13685847589424</v>
      </c>
      <c r="FY32" s="116">
        <v>0.8966048821181272</v>
      </c>
      <c r="FZ32" s="91">
        <v>1</v>
      </c>
    </row>
    <row r="33" spans="1:182" ht="11.25">
      <c r="A33" s="90" t="s">
        <v>171</v>
      </c>
      <c r="B33" s="58">
        <v>6308</v>
      </c>
      <c r="C33" s="58">
        <v>31</v>
      </c>
      <c r="D33" s="27" t="s">
        <v>51</v>
      </c>
      <c r="E33" s="58" t="s">
        <v>518</v>
      </c>
      <c r="F33" s="106">
        <v>146.9</v>
      </c>
      <c r="G33" s="91">
        <v>8470</v>
      </c>
      <c r="H33" s="44">
        <f t="shared" si="1"/>
        <v>57.658270932607216</v>
      </c>
      <c r="I33" s="92">
        <f t="shared" si="2"/>
        <v>0.05003286397151187</v>
      </c>
      <c r="J33" s="53">
        <f t="shared" si="3"/>
        <v>0.9682146670233172</v>
      </c>
      <c r="K33" s="91">
        <v>4320</v>
      </c>
      <c r="L33" s="44">
        <f t="shared" si="4"/>
        <v>51.00354191263282</v>
      </c>
      <c r="M33" s="91">
        <v>4150</v>
      </c>
      <c r="N33" s="44">
        <f t="shared" si="5"/>
        <v>48.99645808736718</v>
      </c>
      <c r="O33" s="44">
        <f t="shared" si="6"/>
        <v>104.09638554216868</v>
      </c>
      <c r="P33" s="91">
        <v>1865</v>
      </c>
      <c r="Q33" s="44">
        <f t="shared" si="7"/>
        <v>22.018890200708384</v>
      </c>
      <c r="R33" s="91">
        <v>5781</v>
      </c>
      <c r="S33" s="44">
        <f t="shared" si="8"/>
        <v>68.25265643447462</v>
      </c>
      <c r="T33" s="91">
        <v>824</v>
      </c>
      <c r="U33" s="44">
        <f t="shared" si="9"/>
        <v>9.728453364817002</v>
      </c>
      <c r="V33" s="44">
        <f t="shared" si="10"/>
        <v>46.514443867842935</v>
      </c>
      <c r="W33" s="44">
        <f t="shared" si="11"/>
        <v>44.18230563002681</v>
      </c>
      <c r="X33" s="91">
        <v>8615</v>
      </c>
      <c r="Y33" s="92">
        <f t="shared" si="12"/>
        <v>0.046444311895307455</v>
      </c>
      <c r="Z33" s="53">
        <f t="shared" si="13"/>
        <v>0.8933710108106707</v>
      </c>
      <c r="AA33" s="44">
        <v>77.2</v>
      </c>
      <c r="AB33" s="44">
        <v>0.5</v>
      </c>
      <c r="AC33" s="93">
        <v>130.68</v>
      </c>
      <c r="AD33" s="93">
        <v>76.48</v>
      </c>
      <c r="AE33" s="93">
        <v>5.98</v>
      </c>
      <c r="AF33" s="93">
        <v>51</v>
      </c>
      <c r="AG33" s="92">
        <v>0.621</v>
      </c>
      <c r="AH33" s="92">
        <v>0.79</v>
      </c>
      <c r="AI33" s="94">
        <v>0.6392599067599068</v>
      </c>
      <c r="AJ33" s="94">
        <v>0.5138604154394708</v>
      </c>
      <c r="AK33" s="94">
        <v>0.9262819767441861</v>
      </c>
      <c r="AL33" s="94">
        <v>0.6380643166357451</v>
      </c>
      <c r="AM33" s="94">
        <v>0.6793666538948273</v>
      </c>
      <c r="AN33" s="52">
        <v>253</v>
      </c>
      <c r="AO33" s="52">
        <v>24</v>
      </c>
      <c r="AP33" s="92">
        <v>0.3991732</v>
      </c>
      <c r="AQ33" s="95">
        <v>350230.59369202226</v>
      </c>
      <c r="AR33" s="95">
        <v>360068.5435992579</v>
      </c>
      <c r="AS33" s="91">
        <v>103651.95</v>
      </c>
      <c r="AT33" s="53">
        <v>0.42534</v>
      </c>
      <c r="AU33" s="96">
        <v>1.6581176189908147</v>
      </c>
      <c r="AV33" s="96">
        <v>9.98449242514613</v>
      </c>
      <c r="AW33" s="96">
        <v>11.642610044136944</v>
      </c>
      <c r="AX33" s="63">
        <v>88.35738995586306</v>
      </c>
      <c r="AY33" s="97">
        <v>35.5</v>
      </c>
      <c r="AZ33" s="96">
        <v>51.49700598802395</v>
      </c>
      <c r="BA33" s="22">
        <f t="shared" si="14"/>
        <v>97.47093023255815</v>
      </c>
      <c r="BB33" s="22">
        <v>2.5290697674418605</v>
      </c>
      <c r="BC33" s="29">
        <v>1.9186046511627908</v>
      </c>
      <c r="BD33" s="98">
        <v>54.33</v>
      </c>
      <c r="BE33" s="98">
        <v>15.61</v>
      </c>
      <c r="BF33" s="98">
        <v>30.07</v>
      </c>
      <c r="BG33" s="44">
        <v>21.1</v>
      </c>
      <c r="BH33" s="99">
        <v>19.7</v>
      </c>
      <c r="BI33" s="23">
        <v>91.73652694610779</v>
      </c>
      <c r="BJ33" s="23">
        <v>90.3</v>
      </c>
      <c r="BK33" s="22">
        <v>8.05073451461457</v>
      </c>
      <c r="BL33" s="23">
        <v>7.44</v>
      </c>
      <c r="BM33" s="23">
        <v>64.6853146853147</v>
      </c>
      <c r="BN33" s="25">
        <v>33.44155844155844</v>
      </c>
      <c r="BO33" s="25">
        <v>5.565862708719852</v>
      </c>
      <c r="BP33" s="25">
        <v>1.484230055658627</v>
      </c>
      <c r="BQ33" s="25">
        <v>86.92022263450835</v>
      </c>
      <c r="BR33" s="25">
        <v>49.257884972170686</v>
      </c>
      <c r="BS33" s="25">
        <v>13.543599257884972</v>
      </c>
      <c r="BT33" s="93">
        <v>3.24</v>
      </c>
      <c r="BU33" s="100">
        <v>0</v>
      </c>
      <c r="BV33" s="100">
        <v>14.285714285714286</v>
      </c>
      <c r="BW33" s="25">
        <v>4.5</v>
      </c>
      <c r="BX33" s="25">
        <v>0.6</v>
      </c>
      <c r="BY33" s="25">
        <v>18.1</v>
      </c>
      <c r="BZ33" s="25">
        <v>5.8</v>
      </c>
      <c r="CA33" s="37">
        <v>1065.4670297146915</v>
      </c>
      <c r="CB33" s="37">
        <v>1752.1013377530485</v>
      </c>
      <c r="CC33" s="101" t="s">
        <v>73</v>
      </c>
      <c r="CD33" s="93">
        <v>20</v>
      </c>
      <c r="CE33" s="40">
        <v>6226</v>
      </c>
      <c r="CF33" s="102">
        <v>73.50649350649351</v>
      </c>
      <c r="CG33" s="40">
        <v>978</v>
      </c>
      <c r="CH33" s="44">
        <v>11.54663518299882</v>
      </c>
      <c r="CI33" s="42">
        <v>7395</v>
      </c>
      <c r="CJ33" s="44">
        <v>87.30814639905549</v>
      </c>
      <c r="CK33" s="25">
        <v>91.53047834903971</v>
      </c>
      <c r="CL33" s="25">
        <v>2.0517714422044615</v>
      </c>
      <c r="CM33" s="25">
        <v>4.031969462006441</v>
      </c>
      <c r="CN33" s="44">
        <v>11.523321006799476</v>
      </c>
      <c r="CO33" s="44">
        <v>22.580645161290324</v>
      </c>
      <c r="CP33" s="25">
        <v>74.25522454424188</v>
      </c>
      <c r="CQ33" s="25">
        <v>60.51386071670047</v>
      </c>
      <c r="CR33" s="89">
        <v>83.50330384093232</v>
      </c>
      <c r="CS33" s="89">
        <v>71.16104868913858</v>
      </c>
      <c r="CT33" s="27"/>
      <c r="CU33" s="27"/>
      <c r="CV33" s="44">
        <v>98.41308894082913</v>
      </c>
      <c r="CW33" s="44">
        <v>12.30163611760364</v>
      </c>
      <c r="CX33" s="44">
        <v>110.71472505843278</v>
      </c>
      <c r="CY33" s="50">
        <v>761.2872238232469</v>
      </c>
      <c r="CZ33" s="50">
        <v>439.4240317775571</v>
      </c>
      <c r="DA33" s="50">
        <v>603.02734375</v>
      </c>
      <c r="DB33" s="50">
        <v>688.4257472885967</v>
      </c>
      <c r="DC33" s="50">
        <v>421.4987710583498</v>
      </c>
      <c r="DD33" s="50">
        <v>556.0809443652972</v>
      </c>
      <c r="DE33" s="52">
        <v>168</v>
      </c>
      <c r="DF33" s="52">
        <v>147</v>
      </c>
      <c r="DG33" s="52">
        <v>158</v>
      </c>
      <c r="DH33" s="52">
        <v>192</v>
      </c>
      <c r="DI33" s="52">
        <v>154</v>
      </c>
      <c r="DJ33" s="52">
        <v>173</v>
      </c>
      <c r="DK33" s="52">
        <v>119</v>
      </c>
      <c r="DL33" s="52">
        <v>95</v>
      </c>
      <c r="DM33" s="52">
        <v>107</v>
      </c>
      <c r="DN33" s="52">
        <v>132</v>
      </c>
      <c r="DO33" s="52">
        <v>97</v>
      </c>
      <c r="DP33" s="52">
        <v>115</v>
      </c>
      <c r="DQ33" s="52">
        <v>108</v>
      </c>
      <c r="DR33" s="52">
        <v>20</v>
      </c>
      <c r="DS33" s="52">
        <v>64</v>
      </c>
      <c r="DT33" s="52">
        <v>110</v>
      </c>
      <c r="DU33" s="52">
        <v>20</v>
      </c>
      <c r="DV33" s="52">
        <v>66</v>
      </c>
      <c r="DW33" s="44">
        <v>393.1</v>
      </c>
      <c r="DX33" s="44">
        <v>1.1</v>
      </c>
      <c r="DY33" s="44">
        <v>5.3</v>
      </c>
      <c r="DZ33" s="44">
        <v>96.7</v>
      </c>
      <c r="EA33" s="44">
        <v>535.35</v>
      </c>
      <c r="EB33" s="44">
        <v>1.2</v>
      </c>
      <c r="EC33" s="44">
        <v>8.4</v>
      </c>
      <c r="ED33" s="44">
        <v>130.2</v>
      </c>
      <c r="EE33" s="44">
        <v>245.15</v>
      </c>
      <c r="EF33" s="44">
        <v>1</v>
      </c>
      <c r="EG33" s="44">
        <v>2</v>
      </c>
      <c r="EH33" s="44">
        <v>61.8</v>
      </c>
      <c r="EI33" s="53">
        <v>75.38</v>
      </c>
      <c r="EJ33" s="53">
        <v>56.51</v>
      </c>
      <c r="EK33" s="53">
        <v>72.73</v>
      </c>
      <c r="EL33" s="53">
        <v>54.31</v>
      </c>
      <c r="EM33" s="53">
        <v>78.13</v>
      </c>
      <c r="EN33" s="53">
        <v>58.79</v>
      </c>
      <c r="EO33" s="53">
        <v>54.87</v>
      </c>
      <c r="EP33" s="53">
        <v>60.76</v>
      </c>
      <c r="EQ33" s="53">
        <v>61.55</v>
      </c>
      <c r="ER33" s="53">
        <v>52.43</v>
      </c>
      <c r="ES33" s="53">
        <v>56.06</v>
      </c>
      <c r="ET33" s="53">
        <v>56.22</v>
      </c>
      <c r="EU33" s="53">
        <v>57.41</v>
      </c>
      <c r="EV33" s="53">
        <v>65.64</v>
      </c>
      <c r="EW33" s="53">
        <v>67.09</v>
      </c>
      <c r="EX33" s="51">
        <v>9.47867298578199</v>
      </c>
      <c r="EY33" s="51">
        <v>11.214953271028037</v>
      </c>
      <c r="EZ33" s="51">
        <v>7.6923076923076925</v>
      </c>
      <c r="FA33" s="54">
        <v>11.741682974559687</v>
      </c>
      <c r="FB33" s="54">
        <v>9.04977375565611</v>
      </c>
      <c r="FC33" s="54">
        <v>9.900990099009901</v>
      </c>
      <c r="FD33" s="54">
        <v>11.952191235059761</v>
      </c>
      <c r="FE33" s="54">
        <v>8.849557522123893</v>
      </c>
      <c r="FF33" s="54">
        <v>0</v>
      </c>
      <c r="FG33" s="54">
        <v>11.538461538461538</v>
      </c>
      <c r="FH33" s="54">
        <v>9.25925925925926</v>
      </c>
      <c r="FI33" s="54">
        <v>0</v>
      </c>
      <c r="FJ33" s="51">
        <v>7.5829383886255926</v>
      </c>
      <c r="FK33" s="51">
        <v>11.214953271028037</v>
      </c>
      <c r="FL33" s="51">
        <v>3.8461538461538463</v>
      </c>
      <c r="FM33" s="44">
        <v>13.698630136986301</v>
      </c>
      <c r="FN33" s="44">
        <v>2.2624434389140275</v>
      </c>
      <c r="FO33" s="44">
        <v>0</v>
      </c>
      <c r="FP33" s="44">
        <v>19.9203187250996</v>
      </c>
      <c r="FQ33" s="44">
        <v>4.424778761061947</v>
      </c>
      <c r="FR33" s="44">
        <v>0</v>
      </c>
      <c r="FS33" s="44">
        <v>7.6923076923076925</v>
      </c>
      <c r="FT33" s="44">
        <v>0</v>
      </c>
      <c r="FU33" s="44">
        <v>0</v>
      </c>
      <c r="FV33" s="114">
        <v>392</v>
      </c>
      <c r="FW33" s="114">
        <v>494</v>
      </c>
      <c r="FX33" s="104">
        <f t="shared" si="0"/>
        <v>79.35222672064778</v>
      </c>
      <c r="FY33" s="116">
        <v>0.8331961162898365</v>
      </c>
      <c r="FZ33" s="91">
        <v>3</v>
      </c>
    </row>
    <row r="34" spans="1:182" ht="11.25">
      <c r="A34" s="90" t="s">
        <v>172</v>
      </c>
      <c r="B34" s="58">
        <v>6309</v>
      </c>
      <c r="C34" s="58">
        <v>32</v>
      </c>
      <c r="D34" s="27" t="s">
        <v>52</v>
      </c>
      <c r="E34" s="58" t="s">
        <v>518</v>
      </c>
      <c r="F34" s="106">
        <v>440.9</v>
      </c>
      <c r="G34" s="91">
        <v>3191</v>
      </c>
      <c r="H34" s="44">
        <f t="shared" si="1"/>
        <v>7.237468813789976</v>
      </c>
      <c r="I34" s="92">
        <f t="shared" si="2"/>
        <v>0.018849453238854116</v>
      </c>
      <c r="J34" s="53">
        <f t="shared" si="3"/>
        <v>0.36476658824928043</v>
      </c>
      <c r="K34" s="91">
        <v>1664</v>
      </c>
      <c r="L34" s="44">
        <f t="shared" si="4"/>
        <v>52.1466624882482</v>
      </c>
      <c r="M34" s="91">
        <v>1527</v>
      </c>
      <c r="N34" s="44">
        <f t="shared" si="5"/>
        <v>47.8533375117518</v>
      </c>
      <c r="O34" s="44">
        <f t="shared" si="6"/>
        <v>108.97184020956124</v>
      </c>
      <c r="P34" s="91">
        <v>619</v>
      </c>
      <c r="Q34" s="44">
        <f t="shared" si="7"/>
        <v>19.398307740520213</v>
      </c>
      <c r="R34" s="91">
        <v>2129</v>
      </c>
      <c r="S34" s="44">
        <f t="shared" si="8"/>
        <v>66.71889689752429</v>
      </c>
      <c r="T34" s="91">
        <v>443</v>
      </c>
      <c r="U34" s="44">
        <f t="shared" si="9"/>
        <v>13.8827953619555</v>
      </c>
      <c r="V34" s="44">
        <f t="shared" si="10"/>
        <v>49.88257397839361</v>
      </c>
      <c r="W34" s="44">
        <f t="shared" si="11"/>
        <v>71.5670436187399</v>
      </c>
      <c r="X34" s="91">
        <v>2842</v>
      </c>
      <c r="Y34" s="92">
        <f t="shared" si="12"/>
        <v>0.015321501382061961</v>
      </c>
      <c r="Z34" s="53">
        <f t="shared" si="13"/>
        <v>0.29471391906255673</v>
      </c>
      <c r="AA34" s="44">
        <v>100</v>
      </c>
      <c r="AB34" s="44">
        <v>0.2</v>
      </c>
      <c r="AC34" s="93">
        <v>226.08</v>
      </c>
      <c r="AD34" s="93">
        <v>89.78</v>
      </c>
      <c r="AE34" s="93">
        <v>3.43</v>
      </c>
      <c r="AF34" s="93">
        <v>79</v>
      </c>
      <c r="AG34" s="92">
        <v>0.635</v>
      </c>
      <c r="AH34" s="92">
        <v>0.796</v>
      </c>
      <c r="AI34" s="94">
        <v>0.5963953649736331</v>
      </c>
      <c r="AJ34" s="94">
        <v>0.5114914966893103</v>
      </c>
      <c r="AK34" s="94">
        <v>0.8822493702770781</v>
      </c>
      <c r="AL34" s="94">
        <v>0.5255255255255254</v>
      </c>
      <c r="AM34" s="94">
        <v>0.6289154393663867</v>
      </c>
      <c r="AN34" s="52">
        <v>322</v>
      </c>
      <c r="AO34" s="52">
        <v>32</v>
      </c>
      <c r="AP34" s="92">
        <v>0.4618084</v>
      </c>
      <c r="AQ34" s="95">
        <v>258213.41216216216</v>
      </c>
      <c r="AR34" s="95">
        <v>274443.0495495495</v>
      </c>
      <c r="AS34" s="91">
        <v>84316.674</v>
      </c>
      <c r="AT34" s="53">
        <v>0.40975</v>
      </c>
      <c r="AU34" s="96">
        <v>1.6533805727782698</v>
      </c>
      <c r="AV34" s="96">
        <v>10.06790670209625</v>
      </c>
      <c r="AW34" s="96">
        <v>11.72128727487452</v>
      </c>
      <c r="AX34" s="63">
        <v>88.27871272512547</v>
      </c>
      <c r="AY34" s="97">
        <v>29.2</v>
      </c>
      <c r="AZ34" s="96">
        <v>43.980797636632204</v>
      </c>
      <c r="BA34" s="22">
        <f t="shared" si="14"/>
        <v>91.09991603694374</v>
      </c>
      <c r="BB34" s="22">
        <v>8.900083963056256</v>
      </c>
      <c r="BC34" s="29">
        <v>7.5566750629722925</v>
      </c>
      <c r="BD34" s="98">
        <v>49.22</v>
      </c>
      <c r="BE34" s="98">
        <v>17.55</v>
      </c>
      <c r="BF34" s="98">
        <v>33.24</v>
      </c>
      <c r="BG34" s="44">
        <v>19.4</v>
      </c>
      <c r="BH34" s="99">
        <v>36.3</v>
      </c>
      <c r="BI34" s="23">
        <v>86.29985228951256</v>
      </c>
      <c r="BJ34" s="23">
        <v>82.9</v>
      </c>
      <c r="BK34" s="22">
        <v>6.975258493353028</v>
      </c>
      <c r="BL34" s="23">
        <v>5.97</v>
      </c>
      <c r="BM34" s="23">
        <v>65.11240632805995</v>
      </c>
      <c r="BN34" s="25">
        <v>46.95945945945946</v>
      </c>
      <c r="BO34" s="25">
        <v>5.743243243243243</v>
      </c>
      <c r="BP34" s="25">
        <v>3.265765765765766</v>
      </c>
      <c r="BQ34" s="25">
        <v>78.15315315315316</v>
      </c>
      <c r="BR34" s="25">
        <v>42.229729729729726</v>
      </c>
      <c r="BS34" s="25">
        <v>11.5990990990991</v>
      </c>
      <c r="BT34" s="93">
        <v>4.18</v>
      </c>
      <c r="BU34" s="100"/>
      <c r="BV34" s="100"/>
      <c r="BW34" s="25">
        <v>0.6</v>
      </c>
      <c r="BX34" s="25">
        <v>0</v>
      </c>
      <c r="BY34" s="25">
        <v>17.3</v>
      </c>
      <c r="BZ34" s="25">
        <v>9</v>
      </c>
      <c r="CA34" s="37">
        <v>526.8050821196158</v>
      </c>
      <c r="CB34" s="37">
        <v>588.7821506042764</v>
      </c>
      <c r="CC34" s="101" t="s">
        <v>73</v>
      </c>
      <c r="CD34" s="93">
        <v>50</v>
      </c>
      <c r="CE34" s="40">
        <v>2217</v>
      </c>
      <c r="CF34" s="102">
        <v>69.47665308680665</v>
      </c>
      <c r="CG34" s="40">
        <v>492</v>
      </c>
      <c r="CH34" s="44">
        <v>15.41836414916954</v>
      </c>
      <c r="CI34" s="42">
        <v>1638</v>
      </c>
      <c r="CJ34" s="44">
        <v>51.33187088686932</v>
      </c>
      <c r="CK34" s="25">
        <v>89.18361332154436</v>
      </c>
      <c r="CL34" s="25">
        <v>0.7662835249042146</v>
      </c>
      <c r="CM34" s="25">
        <v>8.458591217211907</v>
      </c>
      <c r="CN34" s="44">
        <v>7.456528146183318</v>
      </c>
      <c r="CO34" s="44">
        <v>9.236947791164658</v>
      </c>
      <c r="CP34" s="25">
        <v>60.259433962264154</v>
      </c>
      <c r="CQ34" s="25">
        <v>50.13901760889713</v>
      </c>
      <c r="CR34" s="89">
        <v>95.73949430890077</v>
      </c>
      <c r="CS34" s="89">
        <v>76.43020594965675</v>
      </c>
      <c r="CT34" s="27"/>
      <c r="CU34" s="27"/>
      <c r="CV34" s="44">
        <v>0</v>
      </c>
      <c r="CW34" s="44">
        <v>55.41701302299806</v>
      </c>
      <c r="CX34" s="44">
        <v>55.41701302299806</v>
      </c>
      <c r="CY34" s="50">
        <v>831.9185059422749</v>
      </c>
      <c r="CZ34" s="50">
        <v>642.8138265615524</v>
      </c>
      <c r="DA34" s="50">
        <v>740.632318501171</v>
      </c>
      <c r="DB34" s="50">
        <v>559.4579986434989</v>
      </c>
      <c r="DC34" s="50">
        <v>462.18932357369005</v>
      </c>
      <c r="DD34" s="50">
        <v>511.23131202483273</v>
      </c>
      <c r="DE34" s="52">
        <v>158</v>
      </c>
      <c r="DF34" s="52">
        <v>167</v>
      </c>
      <c r="DG34" s="52">
        <v>162</v>
      </c>
      <c r="DH34" s="52">
        <v>260</v>
      </c>
      <c r="DI34" s="52">
        <v>243</v>
      </c>
      <c r="DJ34" s="52">
        <v>252</v>
      </c>
      <c r="DK34" s="52">
        <v>131</v>
      </c>
      <c r="DL34" s="52">
        <v>79</v>
      </c>
      <c r="DM34" s="52">
        <v>106</v>
      </c>
      <c r="DN34" s="52">
        <v>198</v>
      </c>
      <c r="DO34" s="52">
        <v>115</v>
      </c>
      <c r="DP34" s="52">
        <v>158</v>
      </c>
      <c r="DQ34" s="52">
        <v>80</v>
      </c>
      <c r="DR34" s="52">
        <v>27</v>
      </c>
      <c r="DS34" s="52">
        <v>53</v>
      </c>
      <c r="DT34" s="52">
        <v>91</v>
      </c>
      <c r="DU34" s="52">
        <v>30</v>
      </c>
      <c r="DV34" s="52">
        <v>61</v>
      </c>
      <c r="DW34" s="44">
        <v>165.6</v>
      </c>
      <c r="DX34" s="44">
        <v>0.5</v>
      </c>
      <c r="DY34" s="44">
        <v>3.7</v>
      </c>
      <c r="DZ34" s="44">
        <v>99</v>
      </c>
      <c r="EA34" s="44">
        <v>173.1</v>
      </c>
      <c r="EB34" s="44">
        <v>0.4</v>
      </c>
      <c r="EC34" s="44">
        <v>5.8</v>
      </c>
      <c r="ED34" s="44">
        <v>100.1</v>
      </c>
      <c r="EE34" s="44">
        <v>157.7</v>
      </c>
      <c r="EF34" s="44">
        <v>0.7</v>
      </c>
      <c r="EG34" s="44">
        <v>1.6</v>
      </c>
      <c r="EH34" s="44">
        <v>97.8</v>
      </c>
      <c r="EI34" s="53">
        <v>73.38</v>
      </c>
      <c r="EJ34" s="53">
        <v>56.93</v>
      </c>
      <c r="EK34" s="53">
        <v>71.7</v>
      </c>
      <c r="EL34" s="53">
        <v>53.57</v>
      </c>
      <c r="EM34" s="53">
        <v>75.13</v>
      </c>
      <c r="EN34" s="53">
        <v>60.43</v>
      </c>
      <c r="EO34" s="53">
        <v>57.21</v>
      </c>
      <c r="EP34" s="53">
        <v>57.92</v>
      </c>
      <c r="EQ34" s="53">
        <v>62.07</v>
      </c>
      <c r="ER34" s="53">
        <v>56.22</v>
      </c>
      <c r="ES34" s="53">
        <v>55.3</v>
      </c>
      <c r="ET34" s="53">
        <v>55.45</v>
      </c>
      <c r="EU34" s="53">
        <v>58.23</v>
      </c>
      <c r="EV34" s="53">
        <v>60.65</v>
      </c>
      <c r="EW34" s="53">
        <v>68.96</v>
      </c>
      <c r="EX34" s="51">
        <v>8.928571428571429</v>
      </c>
      <c r="EY34" s="51">
        <v>12.5</v>
      </c>
      <c r="EZ34" s="51">
        <v>5.681818181818182</v>
      </c>
      <c r="FA34" s="54">
        <v>11.235955056179774</v>
      </c>
      <c r="FB34" s="54">
        <v>7.246376811594203</v>
      </c>
      <c r="FC34" s="54">
        <v>0</v>
      </c>
      <c r="FD34" s="54">
        <v>11.904761904761903</v>
      </c>
      <c r="FE34" s="54">
        <v>14.492753623188406</v>
      </c>
      <c r="FF34" s="54">
        <v>0</v>
      </c>
      <c r="FG34" s="54">
        <v>10.638297872340425</v>
      </c>
      <c r="FH34" s="54">
        <v>14.492753623188406</v>
      </c>
      <c r="FI34" s="54">
        <v>0</v>
      </c>
      <c r="FJ34" s="51">
        <v>17.857142857142858</v>
      </c>
      <c r="FK34" s="51">
        <v>12.5</v>
      </c>
      <c r="FL34" s="51">
        <v>22.727272727272727</v>
      </c>
      <c r="FM34" s="44">
        <v>11.235955056179774</v>
      </c>
      <c r="FN34" s="44">
        <v>28.985507246376812</v>
      </c>
      <c r="FO34" s="44">
        <v>0</v>
      </c>
      <c r="FP34" s="44">
        <v>11.904761904761903</v>
      </c>
      <c r="FQ34" s="44">
        <v>14.492753623188406</v>
      </c>
      <c r="FR34" s="44">
        <v>0</v>
      </c>
      <c r="FS34" s="44">
        <v>10.638297872340425</v>
      </c>
      <c r="FT34" s="44">
        <v>43.47826086956522</v>
      </c>
      <c r="FU34" s="44">
        <v>0</v>
      </c>
      <c r="FV34" s="114">
        <v>224</v>
      </c>
      <c r="FW34" s="114">
        <v>253</v>
      </c>
      <c r="FX34" s="104">
        <f t="shared" si="0"/>
        <v>88.53754940711462</v>
      </c>
      <c r="FY34" s="116">
        <v>0.6213267070008639</v>
      </c>
      <c r="FZ34" s="91">
        <v>4</v>
      </c>
    </row>
    <row r="35" spans="1:182" ht="11.25">
      <c r="A35" s="90" t="s">
        <v>173</v>
      </c>
      <c r="B35" s="58">
        <v>6310</v>
      </c>
      <c r="C35" s="58">
        <v>33</v>
      </c>
      <c r="D35" s="27" t="s">
        <v>53</v>
      </c>
      <c r="E35" s="58" t="s">
        <v>518</v>
      </c>
      <c r="F35" s="106">
        <v>419.5</v>
      </c>
      <c r="G35" s="91">
        <v>36061</v>
      </c>
      <c r="H35" s="44">
        <f t="shared" si="1"/>
        <v>85.96185935637664</v>
      </c>
      <c r="I35" s="92">
        <f t="shared" si="2"/>
        <v>0.21301477068201763</v>
      </c>
      <c r="J35" s="53">
        <f t="shared" si="3"/>
        <v>4.122171087075306</v>
      </c>
      <c r="K35" s="91">
        <v>18147</v>
      </c>
      <c r="L35" s="44">
        <f t="shared" si="4"/>
        <v>50.323063697623475</v>
      </c>
      <c r="M35" s="91">
        <v>17914</v>
      </c>
      <c r="N35" s="44">
        <f t="shared" si="5"/>
        <v>49.676936302376525</v>
      </c>
      <c r="O35" s="44">
        <f t="shared" si="6"/>
        <v>101.30065870269063</v>
      </c>
      <c r="P35" s="91">
        <v>8215</v>
      </c>
      <c r="Q35" s="44">
        <f t="shared" si="7"/>
        <v>22.780843570616454</v>
      </c>
      <c r="R35" s="91">
        <v>24155</v>
      </c>
      <c r="S35" s="44">
        <f t="shared" si="8"/>
        <v>66.9837220265661</v>
      </c>
      <c r="T35" s="91">
        <v>3691</v>
      </c>
      <c r="U35" s="44">
        <f t="shared" si="9"/>
        <v>10.235434402817448</v>
      </c>
      <c r="V35" s="44">
        <f t="shared" si="10"/>
        <v>49.290002069964814</v>
      </c>
      <c r="W35" s="44">
        <f t="shared" si="11"/>
        <v>44.93000608642726</v>
      </c>
      <c r="X35" s="91">
        <v>39294</v>
      </c>
      <c r="Y35" s="92">
        <f t="shared" si="12"/>
        <v>0.2118378167863275</v>
      </c>
      <c r="Z35" s="53">
        <f t="shared" si="13"/>
        <v>4.0747673242941955</v>
      </c>
      <c r="AA35" s="44">
        <v>47.6</v>
      </c>
      <c r="AB35" s="44">
        <v>1.5</v>
      </c>
      <c r="AC35" s="93">
        <v>70.44</v>
      </c>
      <c r="AD35" s="93">
        <v>51.75</v>
      </c>
      <c r="AE35" s="93">
        <v>0</v>
      </c>
      <c r="AF35" s="93">
        <v>24</v>
      </c>
      <c r="AG35" s="92">
        <v>0.719</v>
      </c>
      <c r="AH35" s="92">
        <v>0.8</v>
      </c>
      <c r="AI35" s="94">
        <v>0.6503886868033663</v>
      </c>
      <c r="AJ35" s="94">
        <v>0.514455640345081</v>
      </c>
      <c r="AK35" s="94">
        <v>0.8739492962252079</v>
      </c>
      <c r="AL35" s="94">
        <v>0.7596766727201509</v>
      </c>
      <c r="AM35" s="94">
        <v>0.6996175740234515</v>
      </c>
      <c r="AN35" s="52">
        <v>218</v>
      </c>
      <c r="AO35" s="52">
        <v>20</v>
      </c>
      <c r="AP35" s="92">
        <v>0.2768261</v>
      </c>
      <c r="AQ35" s="95">
        <v>369702.83260335436</v>
      </c>
      <c r="AR35" s="95">
        <v>380311.50966777053</v>
      </c>
      <c r="AS35" s="91">
        <v>110898.27</v>
      </c>
      <c r="AT35" s="53">
        <v>0.44397</v>
      </c>
      <c r="AU35" s="96">
        <v>2.022341505875526</v>
      </c>
      <c r="AV35" s="96">
        <v>8.399825910343827</v>
      </c>
      <c r="AW35" s="96">
        <v>10.422167416219352</v>
      </c>
      <c r="AX35" s="63">
        <v>89.57783258378065</v>
      </c>
      <c r="AY35" s="97">
        <v>34.7</v>
      </c>
      <c r="AZ35" s="96">
        <v>52.34622111412942</v>
      </c>
      <c r="BA35" s="22">
        <f t="shared" si="14"/>
        <v>91.95990616336105</v>
      </c>
      <c r="BB35" s="22">
        <v>8.040093836638942</v>
      </c>
      <c r="BC35" s="29">
        <v>7.414516243690908</v>
      </c>
      <c r="BD35" s="98">
        <v>28.58</v>
      </c>
      <c r="BE35" s="98">
        <v>15.82</v>
      </c>
      <c r="BF35" s="98">
        <v>55.6</v>
      </c>
      <c r="BG35" s="44">
        <v>24.4</v>
      </c>
      <c r="BH35" s="99">
        <v>37.1</v>
      </c>
      <c r="BI35" s="23">
        <v>89.51735943139954</v>
      </c>
      <c r="BJ35" s="23">
        <v>86.8</v>
      </c>
      <c r="BK35" s="22">
        <v>8.679455215271835</v>
      </c>
      <c r="BL35" s="23">
        <v>8.02</v>
      </c>
      <c r="BM35" s="23">
        <v>65.49995958289549</v>
      </c>
      <c r="BN35" s="25">
        <v>19.06847559021472</v>
      </c>
      <c r="BO35" s="25">
        <v>3.952569169960474</v>
      </c>
      <c r="BP35" s="25">
        <v>0</v>
      </c>
      <c r="BQ35" s="25">
        <v>90.79158209592993</v>
      </c>
      <c r="BR35" s="25">
        <v>61.67076167076167</v>
      </c>
      <c r="BS35" s="25">
        <v>16.31235979062066</v>
      </c>
      <c r="BT35" s="93">
        <v>3</v>
      </c>
      <c r="BU35" s="100">
        <v>0.49019607843137253</v>
      </c>
      <c r="BV35" s="100">
        <v>17.647058823529413</v>
      </c>
      <c r="BW35" s="25">
        <v>1.1</v>
      </c>
      <c r="BX35" s="25">
        <v>0.2</v>
      </c>
      <c r="BY35" s="25">
        <v>18.8</v>
      </c>
      <c r="BZ35" s="25">
        <v>7.4</v>
      </c>
      <c r="CA35" s="37">
        <v>727.5372862859222</v>
      </c>
      <c r="CB35" s="37">
        <v>2356.10151943364</v>
      </c>
      <c r="CC35" s="101" t="s">
        <v>73</v>
      </c>
      <c r="CD35" s="93">
        <v>1</v>
      </c>
      <c r="CE35" s="40">
        <v>25884</v>
      </c>
      <c r="CF35" s="102">
        <v>71.77837553035135</v>
      </c>
      <c r="CG35" s="40">
        <v>4158</v>
      </c>
      <c r="CH35" s="44">
        <v>11.530462272260891</v>
      </c>
      <c r="CI35" s="42">
        <v>31745</v>
      </c>
      <c r="CJ35" s="44">
        <v>88.03139125370899</v>
      </c>
      <c r="CK35" s="25">
        <v>87.90712486610116</v>
      </c>
      <c r="CL35" s="25">
        <v>4.6292811441475346</v>
      </c>
      <c r="CM35" s="25">
        <v>3.3264815726238384</v>
      </c>
      <c r="CN35" s="44">
        <v>14.226571321038765</v>
      </c>
      <c r="CO35" s="44">
        <v>10.805860805860807</v>
      </c>
      <c r="CP35" s="25">
        <v>54.5819397993311</v>
      </c>
      <c r="CQ35" s="25">
        <v>44.79558364669173</v>
      </c>
      <c r="CR35" s="89">
        <v>74.11237385838768</v>
      </c>
      <c r="CS35" s="89">
        <v>37.520984890878566</v>
      </c>
      <c r="CT35" s="44">
        <v>51.118469462840324</v>
      </c>
      <c r="CU35" s="44">
        <v>10.787343635025755</v>
      </c>
      <c r="CV35" s="44">
        <v>22.055580061755624</v>
      </c>
      <c r="CW35" s="44">
        <v>31.50797151679375</v>
      </c>
      <c r="CX35" s="44">
        <v>53.56355157854937</v>
      </c>
      <c r="CY35" s="50">
        <v>699.7990133382058</v>
      </c>
      <c r="CZ35" s="50">
        <v>514.7501505117399</v>
      </c>
      <c r="DA35" s="50">
        <v>606.7395319264889</v>
      </c>
      <c r="DB35" s="50">
        <v>636.7906289118915</v>
      </c>
      <c r="DC35" s="50">
        <v>453.663784290383</v>
      </c>
      <c r="DD35" s="50">
        <v>545.9946872514513</v>
      </c>
      <c r="DE35" s="52">
        <v>151</v>
      </c>
      <c r="DF35" s="52">
        <v>116</v>
      </c>
      <c r="DG35" s="52">
        <v>133</v>
      </c>
      <c r="DH35" s="52">
        <v>169</v>
      </c>
      <c r="DI35" s="52">
        <v>134</v>
      </c>
      <c r="DJ35" s="52">
        <v>152</v>
      </c>
      <c r="DK35" s="52">
        <v>141</v>
      </c>
      <c r="DL35" s="52">
        <v>119</v>
      </c>
      <c r="DM35" s="52">
        <v>130</v>
      </c>
      <c r="DN35" s="52">
        <v>157</v>
      </c>
      <c r="DO35" s="52">
        <v>132</v>
      </c>
      <c r="DP35" s="52">
        <v>144</v>
      </c>
      <c r="DQ35" s="52">
        <v>88</v>
      </c>
      <c r="DR35" s="52">
        <v>24</v>
      </c>
      <c r="DS35" s="52">
        <v>57</v>
      </c>
      <c r="DT35" s="52">
        <v>90</v>
      </c>
      <c r="DU35" s="52">
        <v>25</v>
      </c>
      <c r="DV35" s="52">
        <v>58</v>
      </c>
      <c r="DW35" s="44">
        <v>1311.3</v>
      </c>
      <c r="DX35" s="44">
        <v>3.8</v>
      </c>
      <c r="DY35" s="44">
        <v>4.4</v>
      </c>
      <c r="DZ35" s="44">
        <v>80.8</v>
      </c>
      <c r="EA35" s="44">
        <v>1674.75</v>
      </c>
      <c r="EB35" s="44">
        <v>3.9</v>
      </c>
      <c r="EC35" s="44">
        <v>7.3</v>
      </c>
      <c r="ED35" s="44">
        <v>103.4</v>
      </c>
      <c r="EE35" s="44">
        <v>933.35</v>
      </c>
      <c r="EF35" s="44">
        <v>4</v>
      </c>
      <c r="EG35" s="44">
        <v>1.3</v>
      </c>
      <c r="EH35" s="44">
        <v>57.3</v>
      </c>
      <c r="EI35" s="53">
        <v>77</v>
      </c>
      <c r="EJ35" s="53">
        <v>58.01</v>
      </c>
      <c r="EK35" s="53">
        <v>74.69</v>
      </c>
      <c r="EL35" s="53">
        <v>55.76</v>
      </c>
      <c r="EM35" s="53">
        <v>79.4</v>
      </c>
      <c r="EN35" s="53">
        <v>60.34</v>
      </c>
      <c r="EO35" s="53">
        <v>55.25</v>
      </c>
      <c r="EP35" s="53">
        <v>60.89</v>
      </c>
      <c r="EQ35" s="53">
        <v>66.28</v>
      </c>
      <c r="ER35" s="53">
        <v>52.59</v>
      </c>
      <c r="ES35" s="53">
        <v>58.32</v>
      </c>
      <c r="ET35" s="53">
        <v>65.32</v>
      </c>
      <c r="EU35" s="53">
        <v>58.02</v>
      </c>
      <c r="EV35" s="53">
        <v>63.56</v>
      </c>
      <c r="EW35" s="53">
        <v>67.28</v>
      </c>
      <c r="EX35" s="51">
        <v>9.490940465918895</v>
      </c>
      <c r="EY35" s="51">
        <v>10.521885521885523</v>
      </c>
      <c r="EZ35" s="51">
        <v>8.4070796460177</v>
      </c>
      <c r="FA35" s="54">
        <v>11.703511053315996</v>
      </c>
      <c r="FB35" s="54">
        <v>9.09090909090909</v>
      </c>
      <c r="FC35" s="54">
        <v>5.970149253731344</v>
      </c>
      <c r="FD35" s="54">
        <v>12.626262626262626</v>
      </c>
      <c r="FE35" s="54">
        <v>10.483870967741936</v>
      </c>
      <c r="FF35" s="54">
        <v>5.865102639296188</v>
      </c>
      <c r="FG35" s="54">
        <v>10.723860589812332</v>
      </c>
      <c r="FH35" s="54">
        <v>8.474576271186441</v>
      </c>
      <c r="FI35" s="54">
        <v>6.079027355623101</v>
      </c>
      <c r="FJ35" s="51">
        <v>6.471095772217429</v>
      </c>
      <c r="FK35" s="51">
        <v>6.313131313131313</v>
      </c>
      <c r="FL35" s="51">
        <v>6.6371681415929205</v>
      </c>
      <c r="FM35" s="44">
        <v>5.201560468140443</v>
      </c>
      <c r="FN35" s="44">
        <v>7.43801652892562</v>
      </c>
      <c r="FO35" s="44">
        <v>2.985074626865672</v>
      </c>
      <c r="FP35" s="44">
        <v>6.313131313131313</v>
      </c>
      <c r="FQ35" s="44">
        <v>7.258064516129033</v>
      </c>
      <c r="FR35" s="44">
        <v>2.932551319648094</v>
      </c>
      <c r="FS35" s="44">
        <v>4.021447721179625</v>
      </c>
      <c r="FT35" s="44">
        <v>7.627118644067797</v>
      </c>
      <c r="FU35" s="44">
        <v>3.0395136778115504</v>
      </c>
      <c r="FV35" s="114">
        <v>1693</v>
      </c>
      <c r="FW35" s="114">
        <v>2004</v>
      </c>
      <c r="FX35" s="104">
        <f t="shared" si="0"/>
        <v>84.48103792415169</v>
      </c>
      <c r="FY35" s="116">
        <v>0.6545294593076649</v>
      </c>
      <c r="FZ35" s="91">
        <v>2</v>
      </c>
    </row>
    <row r="36" spans="1:177" s="2" customFormat="1" ht="11.25">
      <c r="A36" s="43"/>
      <c r="D36" s="1" t="s">
        <v>56</v>
      </c>
      <c r="F36" s="3">
        <v>756102.4</v>
      </c>
      <c r="G36" s="4">
        <v>16928873</v>
      </c>
      <c r="H36" s="3">
        <v>22.389656480392073</v>
      </c>
      <c r="I36" s="7">
        <v>100</v>
      </c>
      <c r="J36" s="16"/>
      <c r="K36" s="4">
        <v>8379571</v>
      </c>
      <c r="L36" s="5">
        <v>49.498693740569735</v>
      </c>
      <c r="M36" s="4">
        <v>8549302</v>
      </c>
      <c r="N36" s="5">
        <v>50.501306259430265</v>
      </c>
      <c r="O36" s="5">
        <v>98.01468002884914</v>
      </c>
      <c r="P36" s="4">
        <v>3862622</v>
      </c>
      <c r="Q36" s="5">
        <v>22.816769905474512</v>
      </c>
      <c r="R36" s="4">
        <v>11574807</v>
      </c>
      <c r="S36" s="5">
        <v>68.37316931847737</v>
      </c>
      <c r="T36" s="4">
        <v>1491444</v>
      </c>
      <c r="U36" s="5">
        <v>8.810060776048116</v>
      </c>
      <c r="V36" s="5">
        <v>46.256201075318145</v>
      </c>
      <c r="W36" s="5">
        <v>38.61221729695528</v>
      </c>
      <c r="X36" s="4">
        <v>18549096</v>
      </c>
      <c r="Y36" s="7">
        <v>99.9999946089017</v>
      </c>
      <c r="Z36" s="16"/>
      <c r="AA36" s="5">
        <v>12.9</v>
      </c>
      <c r="AB36" s="5">
        <v>6.6</v>
      </c>
      <c r="AG36" s="7">
        <v>0.725</v>
      </c>
      <c r="AH36" s="7"/>
      <c r="AI36" s="28">
        <v>0.7464046558869375</v>
      </c>
      <c r="AJ36" s="28">
        <v>0.4935010151235466</v>
      </c>
      <c r="AK36" s="28">
        <v>0.892</v>
      </c>
      <c r="AL36" s="28">
        <v>0.8551227949955107</v>
      </c>
      <c r="AM36" s="28">
        <v>0.7467571165014988</v>
      </c>
      <c r="AN36" s="1"/>
      <c r="AO36" s="1"/>
      <c r="AP36" s="7"/>
      <c r="AQ36" s="19">
        <v>613206</v>
      </c>
      <c r="AR36" s="19">
        <v>620475</v>
      </c>
      <c r="AS36" s="19">
        <v>195568</v>
      </c>
      <c r="AT36" s="16">
        <v>0.57</v>
      </c>
      <c r="AU36" s="32">
        <v>3.2</v>
      </c>
      <c r="AV36" s="32">
        <v>10.5</v>
      </c>
      <c r="AW36" s="32">
        <v>13.7</v>
      </c>
      <c r="AX36" s="32">
        <v>86.3</v>
      </c>
      <c r="AY36" s="32">
        <v>29.7</v>
      </c>
      <c r="AZ36" s="32">
        <v>57.3</v>
      </c>
      <c r="BA36" s="1">
        <v>92.7</v>
      </c>
      <c r="BB36" s="3">
        <v>7.3</v>
      </c>
      <c r="BC36" s="20">
        <v>6.607664305050578</v>
      </c>
      <c r="BG36" s="5">
        <v>19.909750811372167</v>
      </c>
      <c r="BH36" s="21">
        <v>35.3</v>
      </c>
      <c r="BI36" s="20">
        <v>96.1</v>
      </c>
      <c r="BJ36" s="20">
        <v>95.2</v>
      </c>
      <c r="BK36" s="20">
        <v>10.1</v>
      </c>
      <c r="BL36" s="20">
        <v>9.77</v>
      </c>
      <c r="BM36" s="20">
        <v>74.12537562183195</v>
      </c>
      <c r="BN36" s="21">
        <v>8.708836803498032</v>
      </c>
      <c r="BO36" s="21">
        <v>0.9422498988947828</v>
      </c>
      <c r="BP36" s="21">
        <v>0.8306537184354584</v>
      </c>
      <c r="BQ36" s="21">
        <v>88.53261628944544</v>
      </c>
      <c r="BR36" s="21">
        <v>63.63322577982443</v>
      </c>
      <c r="BS36" s="21">
        <v>33.125850517377415</v>
      </c>
      <c r="BU36" s="16">
        <v>0.9739914304229657</v>
      </c>
      <c r="BV36" s="16">
        <v>21.471336409095745</v>
      </c>
      <c r="BW36" s="21">
        <v>2.4</v>
      </c>
      <c r="BX36" s="21">
        <v>0.3</v>
      </c>
      <c r="BY36" s="21">
        <v>22.2</v>
      </c>
      <c r="BZ36" s="21">
        <v>9.5</v>
      </c>
      <c r="CA36" s="38">
        <v>677</v>
      </c>
      <c r="CB36" s="38">
        <v>2714.7</v>
      </c>
      <c r="CC36" s="34"/>
      <c r="CE36" s="39">
        <v>12613040</v>
      </c>
      <c r="CF36" s="41">
        <v>74.5060820055771</v>
      </c>
      <c r="CG36" s="39">
        <v>2068034</v>
      </c>
      <c r="CH36" s="5">
        <v>12.2</v>
      </c>
      <c r="CI36" s="19">
        <v>11900887</v>
      </c>
      <c r="CJ36" s="5">
        <v>70.2993459753641</v>
      </c>
      <c r="CK36" s="3">
        <v>76.8</v>
      </c>
      <c r="CL36" s="3">
        <v>13.5</v>
      </c>
      <c r="CM36" s="3">
        <v>5.1</v>
      </c>
      <c r="CN36" s="3">
        <v>15.462459246649699</v>
      </c>
      <c r="CO36" s="5">
        <v>16.158669032183926</v>
      </c>
      <c r="CP36" s="5">
        <v>63.1</v>
      </c>
      <c r="CQ36" s="5">
        <v>51.8</v>
      </c>
      <c r="CR36" s="20">
        <v>69.06295220636794</v>
      </c>
      <c r="CS36" s="20">
        <v>44.78536589766204</v>
      </c>
      <c r="CT36" s="20">
        <v>63</v>
      </c>
      <c r="CU36" s="20">
        <v>7.4</v>
      </c>
      <c r="CV36" s="5">
        <v>73.77614366725534</v>
      </c>
      <c r="CW36" s="5">
        <v>62.971446549567595</v>
      </c>
      <c r="CX36" s="5">
        <v>136.82980731600637</v>
      </c>
      <c r="CY36" s="45"/>
      <c r="CZ36" s="45"/>
      <c r="DA36" s="45"/>
      <c r="DB36" s="45"/>
      <c r="DC36" s="45"/>
      <c r="DD36" s="45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56">
        <v>615474.3</v>
      </c>
      <c r="DX36" s="56"/>
      <c r="DY36" s="56">
        <v>5.1</v>
      </c>
      <c r="DZ36" s="56">
        <v>80.3</v>
      </c>
      <c r="EA36" s="56">
        <v>783831.35</v>
      </c>
      <c r="EB36" s="56"/>
      <c r="EC36" s="56">
        <v>8.7</v>
      </c>
      <c r="ED36" s="56">
        <v>102.7</v>
      </c>
      <c r="EE36" s="56">
        <v>440382.9</v>
      </c>
      <c r="EF36" s="56"/>
      <c r="EG36" s="56">
        <v>1.4</v>
      </c>
      <c r="EH36" s="56">
        <v>57</v>
      </c>
      <c r="EI36" s="57">
        <v>75.52</v>
      </c>
      <c r="EJ36" s="57">
        <v>56.97</v>
      </c>
      <c r="EK36" s="57">
        <v>72.89</v>
      </c>
      <c r="EL36" s="57">
        <v>54.44</v>
      </c>
      <c r="EM36" s="57">
        <v>78.25</v>
      </c>
      <c r="EN36" s="57">
        <v>59.61</v>
      </c>
      <c r="EO36" s="57">
        <v>53.39</v>
      </c>
      <c r="EP36" s="57">
        <v>57.67</v>
      </c>
      <c r="EQ36" s="57">
        <v>62.19</v>
      </c>
      <c r="ER36" s="57">
        <v>50.71</v>
      </c>
      <c r="ES36" s="57">
        <v>55.65</v>
      </c>
      <c r="ET36" s="57">
        <v>60.75</v>
      </c>
      <c r="EU36" s="57">
        <v>56.18</v>
      </c>
      <c r="EV36" s="57">
        <v>59.78</v>
      </c>
      <c r="EW36" s="57">
        <v>63.68</v>
      </c>
      <c r="EX36" s="26"/>
      <c r="EY36" s="26"/>
      <c r="EZ36" s="26"/>
      <c r="FA36" s="5"/>
      <c r="FB36" s="5"/>
      <c r="FC36" s="5"/>
      <c r="FD36" s="5"/>
      <c r="FE36" s="5"/>
      <c r="FF36" s="5"/>
      <c r="FG36" s="5"/>
      <c r="FH36" s="5"/>
      <c r="FI36" s="5"/>
      <c r="FJ36" s="26"/>
      <c r="FK36" s="26"/>
      <c r="FL36" s="26"/>
      <c r="FM36" s="5"/>
      <c r="FN36" s="5"/>
      <c r="FO36" s="5"/>
      <c r="FP36" s="5"/>
      <c r="FQ36" s="5"/>
      <c r="FR36" s="5"/>
      <c r="FS36" s="5"/>
      <c r="FT36" s="5"/>
      <c r="FU36" s="5"/>
    </row>
    <row r="37" spans="4:99" ht="11.25">
      <c r="D37" s="52"/>
      <c r="CT37" s="52"/>
      <c r="CU37" s="52"/>
    </row>
    <row r="38" spans="4:99" ht="11.25">
      <c r="D38" s="52"/>
      <c r="CT38" s="52"/>
      <c r="CU38" s="52"/>
    </row>
    <row r="39" spans="4:99" ht="11.25">
      <c r="D39" s="52"/>
      <c r="CT39" s="52"/>
      <c r="CU39" s="52"/>
    </row>
    <row r="40" spans="4:99" ht="11.25">
      <c r="D40" s="52"/>
      <c r="CT40" s="52"/>
      <c r="CU40" s="52"/>
    </row>
    <row r="41" spans="4:99" ht="11.25">
      <c r="D41" s="52"/>
      <c r="CT41" s="52"/>
      <c r="CU41" s="52"/>
    </row>
    <row r="42" spans="4:99" ht="11.25">
      <c r="D42" s="52"/>
      <c r="CT42" s="52"/>
      <c r="CU42" s="52"/>
    </row>
    <row r="43" spans="4:99" ht="11.25">
      <c r="D43" s="52"/>
      <c r="CT43" s="52"/>
      <c r="CU43" s="52"/>
    </row>
    <row r="44" spans="4:99" ht="11.25">
      <c r="D44" s="52"/>
      <c r="CT44" s="52"/>
      <c r="CU44" s="52"/>
    </row>
    <row r="45" spans="4:99" ht="11.25">
      <c r="D45" s="52"/>
      <c r="CT45" s="52"/>
      <c r="CU45" s="52"/>
    </row>
    <row r="46" spans="4:99" ht="11.25">
      <c r="D46" s="52"/>
      <c r="CT46" s="52"/>
      <c r="CU46" s="52"/>
    </row>
    <row r="47" spans="4:99" ht="11.25">
      <c r="D47" s="52"/>
      <c r="CT47" s="52"/>
      <c r="CU47" s="52"/>
    </row>
    <row r="48" spans="4:99" ht="11.25">
      <c r="D48" s="52"/>
      <c r="CT48" s="52"/>
      <c r="CU48" s="52"/>
    </row>
    <row r="49" spans="4:99" ht="11.25">
      <c r="D49" s="52"/>
      <c r="CT49" s="52"/>
      <c r="CU49" s="52"/>
    </row>
    <row r="50" spans="4:99" ht="11.25">
      <c r="D50" s="52"/>
      <c r="CT50" s="52"/>
      <c r="CU50" s="52"/>
    </row>
    <row r="51" spans="4:99" ht="11.25">
      <c r="D51" s="52"/>
      <c r="CT51" s="52"/>
      <c r="CU51" s="52"/>
    </row>
    <row r="52" spans="4:99" ht="11.25">
      <c r="D52" s="52"/>
      <c r="CT52" s="52"/>
      <c r="CU52" s="52"/>
    </row>
    <row r="53" spans="4:99" ht="11.25">
      <c r="D53" s="52"/>
      <c r="CT53" s="52"/>
      <c r="CU53" s="52"/>
    </row>
    <row r="54" spans="4:99" ht="11.25">
      <c r="D54" s="52"/>
      <c r="CT54" s="52"/>
      <c r="CU54" s="52"/>
    </row>
    <row r="55" spans="4:99" ht="11.25">
      <c r="D55" s="52"/>
      <c r="CT55" s="52"/>
      <c r="CU55" s="52"/>
    </row>
    <row r="56" spans="4:99" ht="11.25">
      <c r="D56" s="52"/>
      <c r="CT56" s="52"/>
      <c r="CU56" s="52"/>
    </row>
    <row r="57" spans="4:99" ht="11.25">
      <c r="D57" s="52"/>
      <c r="CT57" s="52"/>
      <c r="CU57" s="52"/>
    </row>
    <row r="58" spans="4:99" ht="11.25">
      <c r="D58" s="52"/>
      <c r="CT58" s="52"/>
      <c r="CU58" s="52"/>
    </row>
    <row r="59" spans="4:99" ht="11.25">
      <c r="D59" s="52"/>
      <c r="AT59" s="26"/>
      <c r="CT59" s="52"/>
      <c r="CU59" s="52"/>
    </row>
    <row r="60" spans="4:99" ht="11.25">
      <c r="D60" s="52"/>
      <c r="CT60" s="52"/>
      <c r="CU60" s="52"/>
    </row>
    <row r="61" spans="4:99" ht="11.25">
      <c r="D61" s="52"/>
      <c r="CT61" s="52"/>
      <c r="CU61" s="52"/>
    </row>
    <row r="62" spans="4:99" ht="11.25">
      <c r="D62" s="52"/>
      <c r="CT62" s="52"/>
      <c r="CU62" s="52"/>
    </row>
    <row r="63" spans="4:99" ht="11.25">
      <c r="D63" s="52"/>
      <c r="CT63" s="52"/>
      <c r="CU63" s="52"/>
    </row>
    <row r="64" spans="4:99" ht="11.25">
      <c r="D64" s="52"/>
      <c r="CT64" s="52"/>
      <c r="CU64" s="52"/>
    </row>
    <row r="65" spans="4:99" ht="11.25">
      <c r="D65" s="52"/>
      <c r="CT65" s="52"/>
      <c r="CU65" s="52"/>
    </row>
    <row r="66" spans="4:99" ht="11.25">
      <c r="D66" s="52"/>
      <c r="CT66" s="52"/>
      <c r="CU66" s="52"/>
    </row>
    <row r="67" spans="4:99" ht="11.25">
      <c r="D67" s="52"/>
      <c r="CT67" s="52"/>
      <c r="CU67" s="52"/>
    </row>
    <row r="68" spans="4:99" ht="11.25">
      <c r="D68" s="52"/>
      <c r="CT68" s="52"/>
      <c r="CU68" s="52"/>
    </row>
    <row r="69" spans="4:99" ht="11.25">
      <c r="D69" s="52"/>
      <c r="CT69" s="52"/>
      <c r="CU69" s="52"/>
    </row>
    <row r="70" spans="4:99" ht="11.25">
      <c r="D70" s="52"/>
      <c r="CT70" s="52"/>
      <c r="CU70" s="52"/>
    </row>
    <row r="71" spans="4:99" ht="11.25">
      <c r="D71" s="52"/>
      <c r="CT71" s="52"/>
      <c r="CU71" s="52"/>
    </row>
    <row r="72" spans="4:99" ht="11.25">
      <c r="D72" s="52"/>
      <c r="CT72" s="52"/>
      <c r="CU72" s="52"/>
    </row>
    <row r="73" spans="4:99" ht="11.25">
      <c r="D73" s="52"/>
      <c r="CT73" s="52"/>
      <c r="CU73" s="52"/>
    </row>
    <row r="74" spans="4:99" ht="11.25">
      <c r="D74" s="52"/>
      <c r="CT74" s="52"/>
      <c r="CU74" s="52"/>
    </row>
    <row r="75" spans="4:99" ht="11.25">
      <c r="D75" s="52"/>
      <c r="CT75" s="52"/>
      <c r="CU75" s="52"/>
    </row>
    <row r="76" spans="4:99" ht="11.25">
      <c r="D76" s="52"/>
      <c r="CT76" s="52"/>
      <c r="CU76" s="52"/>
    </row>
    <row r="77" spans="4:99" ht="11.25">
      <c r="D77" s="52"/>
      <c r="CT77" s="52"/>
      <c r="CU77" s="52"/>
    </row>
    <row r="78" spans="4:99" ht="11.25">
      <c r="D78" s="52"/>
      <c r="CT78" s="52"/>
      <c r="CU78" s="52"/>
    </row>
    <row r="79" spans="4:99" ht="11.25">
      <c r="D79" s="52"/>
      <c r="CT79" s="52"/>
      <c r="CU79" s="52"/>
    </row>
    <row r="80" spans="4:99" ht="11.25">
      <c r="D80" s="52"/>
      <c r="CT80" s="52"/>
      <c r="CU80" s="52"/>
    </row>
    <row r="81" spans="4:99" ht="11.25">
      <c r="D81" s="52"/>
      <c r="CT81" s="52"/>
      <c r="CU81" s="52"/>
    </row>
    <row r="82" spans="4:99" ht="11.25">
      <c r="D82" s="52"/>
      <c r="CT82" s="52"/>
      <c r="CU82" s="52"/>
    </row>
    <row r="83" spans="4:99" ht="11.25">
      <c r="D83" s="52"/>
      <c r="CT83" s="52"/>
      <c r="CU83" s="52"/>
    </row>
    <row r="84" spans="4:99" ht="11.25">
      <c r="D84" s="52"/>
      <c r="CT84" s="52"/>
      <c r="CU84" s="52"/>
    </row>
    <row r="85" spans="4:99" ht="11.25">
      <c r="D85" s="52"/>
      <c r="CT85" s="52"/>
      <c r="CU85" s="52"/>
    </row>
    <row r="86" spans="4:99" ht="11.25">
      <c r="D86" s="52"/>
      <c r="CT86" s="52"/>
      <c r="CU86" s="52"/>
    </row>
    <row r="87" spans="4:99" ht="11.25">
      <c r="D87" s="52"/>
      <c r="CT87" s="52"/>
      <c r="CU87" s="52"/>
    </row>
    <row r="88" spans="4:99" ht="11.25">
      <c r="D88" s="52"/>
      <c r="CT88" s="52"/>
      <c r="CU88" s="52"/>
    </row>
    <row r="89" spans="4:99" ht="11.25">
      <c r="D89" s="52"/>
      <c r="CT89" s="52"/>
      <c r="CU89" s="52"/>
    </row>
    <row r="90" spans="4:99" ht="11.25">
      <c r="D90" s="52"/>
      <c r="CT90" s="52"/>
      <c r="CU90" s="52"/>
    </row>
    <row r="91" spans="4:99" ht="11.25">
      <c r="D91" s="52"/>
      <c r="CT91" s="52"/>
      <c r="CU91" s="52"/>
    </row>
    <row r="92" spans="4:99" ht="11.25">
      <c r="D92" s="52"/>
      <c r="CT92" s="52"/>
      <c r="CU92" s="52"/>
    </row>
    <row r="93" spans="4:99" ht="11.25">
      <c r="D93" s="52"/>
      <c r="CT93" s="52"/>
      <c r="CU93" s="52"/>
    </row>
    <row r="94" spans="4:99" ht="11.25">
      <c r="D94" s="52"/>
      <c r="CT94" s="52"/>
      <c r="CU94" s="52"/>
    </row>
    <row r="95" spans="4:99" ht="11.25">
      <c r="D95" s="52"/>
      <c r="CT95" s="52"/>
      <c r="CU95" s="52"/>
    </row>
    <row r="96" spans="4:99" ht="11.25">
      <c r="D96" s="52"/>
      <c r="CT96" s="52"/>
      <c r="CU96" s="52"/>
    </row>
    <row r="97" spans="4:99" ht="11.25">
      <c r="D97" s="52"/>
      <c r="CT97" s="52"/>
      <c r="CU97" s="52"/>
    </row>
    <row r="98" spans="4:99" ht="11.25">
      <c r="D98" s="52"/>
      <c r="CT98" s="52"/>
      <c r="CU98" s="52"/>
    </row>
    <row r="99" spans="4:99" ht="11.25">
      <c r="D99" s="52"/>
      <c r="CT99" s="52"/>
      <c r="CU99" s="52"/>
    </row>
    <row r="100" spans="4:99" ht="11.25">
      <c r="D100" s="52"/>
      <c r="CT100" s="52"/>
      <c r="CU100" s="52"/>
    </row>
    <row r="101" spans="4:99" ht="11.25">
      <c r="D101" s="52"/>
      <c r="CT101" s="52"/>
      <c r="CU101" s="52"/>
    </row>
    <row r="102" spans="4:99" ht="11.25">
      <c r="D102" s="52"/>
      <c r="CT102" s="52"/>
      <c r="CU102" s="52"/>
    </row>
    <row r="103" spans="4:99" ht="11.25">
      <c r="D103" s="52"/>
      <c r="CT103" s="52"/>
      <c r="CU103" s="52"/>
    </row>
    <row r="104" spans="4:99" ht="11.25">
      <c r="D104" s="52"/>
      <c r="CT104" s="52"/>
      <c r="CU104" s="52"/>
    </row>
    <row r="105" spans="4:99" ht="11.25">
      <c r="D105" s="52"/>
      <c r="CT105" s="52"/>
      <c r="CU105" s="52"/>
    </row>
    <row r="106" spans="4:99" ht="11.25">
      <c r="D106" s="52"/>
      <c r="CT106" s="52"/>
      <c r="CU106" s="52"/>
    </row>
    <row r="107" spans="4:99" ht="11.25">
      <c r="D107" s="52"/>
      <c r="CT107" s="52"/>
      <c r="CU107" s="52"/>
    </row>
    <row r="108" spans="4:99" ht="11.25">
      <c r="D108" s="52"/>
      <c r="CT108" s="52"/>
      <c r="CU108" s="52"/>
    </row>
    <row r="109" spans="4:99" ht="11.25">
      <c r="D109" s="52"/>
      <c r="CT109" s="52"/>
      <c r="CU109" s="52"/>
    </row>
    <row r="110" spans="4:99" ht="11.25">
      <c r="D110" s="52"/>
      <c r="CT110" s="52"/>
      <c r="CU110" s="52"/>
    </row>
    <row r="111" spans="4:99" ht="11.25">
      <c r="D111" s="52"/>
      <c r="CT111" s="52"/>
      <c r="CU111" s="52"/>
    </row>
    <row r="112" spans="4:99" ht="11.25">
      <c r="D112" s="52"/>
      <c r="CT112" s="52"/>
      <c r="CU112" s="52"/>
    </row>
    <row r="113" spans="4:99" ht="11.25">
      <c r="D113" s="52"/>
      <c r="CT113" s="52"/>
      <c r="CU113" s="52"/>
    </row>
    <row r="114" spans="4:99" ht="11.25">
      <c r="D114" s="52"/>
      <c r="CT114" s="52"/>
      <c r="CU114" s="52"/>
    </row>
    <row r="115" spans="4:99" ht="11.25">
      <c r="D115" s="52"/>
      <c r="CT115" s="52"/>
      <c r="CU115" s="52"/>
    </row>
    <row r="116" spans="4:99" ht="11.25">
      <c r="D116" s="52"/>
      <c r="CT116" s="52"/>
      <c r="CU116" s="52"/>
    </row>
    <row r="117" spans="4:99" ht="11.25">
      <c r="D117" s="52"/>
      <c r="CT117" s="52"/>
      <c r="CU117" s="52"/>
    </row>
    <row r="118" spans="4:99" ht="11.25">
      <c r="D118" s="52"/>
      <c r="CT118" s="52"/>
      <c r="CU118" s="52"/>
    </row>
    <row r="119" spans="4:99" ht="11.25">
      <c r="D119" s="52"/>
      <c r="CT119" s="52"/>
      <c r="CU119" s="52"/>
    </row>
    <row r="120" spans="4:99" ht="11.25">
      <c r="D120" s="52"/>
      <c r="CT120" s="52"/>
      <c r="CU120" s="52"/>
    </row>
    <row r="121" spans="4:99" ht="11.25">
      <c r="D121" s="52"/>
      <c r="CT121" s="52"/>
      <c r="CU121" s="52"/>
    </row>
    <row r="122" spans="4:99" ht="11.25">
      <c r="D122" s="52"/>
      <c r="CT122" s="52"/>
      <c r="CU122" s="52"/>
    </row>
    <row r="123" spans="4:99" ht="11.25">
      <c r="D123" s="52"/>
      <c r="CT123" s="52"/>
      <c r="CU123" s="52"/>
    </row>
    <row r="124" spans="4:99" ht="11.25">
      <c r="D124" s="52"/>
      <c r="CT124" s="52"/>
      <c r="CU124" s="52"/>
    </row>
    <row r="125" spans="4:99" ht="11.25">
      <c r="D125" s="52"/>
      <c r="CT125" s="52"/>
      <c r="CU125" s="52"/>
    </row>
    <row r="126" spans="4:99" ht="11.25">
      <c r="D126" s="52"/>
      <c r="CT126" s="52"/>
      <c r="CU126" s="52"/>
    </row>
    <row r="127" spans="4:99" ht="11.25">
      <c r="D127" s="52"/>
      <c r="CT127" s="52"/>
      <c r="CU127" s="52"/>
    </row>
    <row r="128" spans="4:99" ht="11.25">
      <c r="D128" s="52"/>
      <c r="CT128" s="52"/>
      <c r="CU128" s="52"/>
    </row>
    <row r="129" spans="4:99" ht="11.25">
      <c r="D129" s="52"/>
      <c r="CT129" s="52"/>
      <c r="CU129" s="52"/>
    </row>
    <row r="130" spans="4:99" ht="11.25">
      <c r="D130" s="52"/>
      <c r="CT130" s="52"/>
      <c r="CU130" s="52"/>
    </row>
    <row r="131" spans="4:99" ht="11.25">
      <c r="D131" s="52"/>
      <c r="CT131" s="52"/>
      <c r="CU131" s="52"/>
    </row>
    <row r="132" spans="4:99" ht="11.25">
      <c r="D132" s="52"/>
      <c r="CT132" s="52"/>
      <c r="CU132" s="52"/>
    </row>
    <row r="133" spans="4:99" ht="11.25">
      <c r="D133" s="52"/>
      <c r="CT133" s="52"/>
      <c r="CU133" s="52"/>
    </row>
    <row r="134" spans="4:99" ht="11.25">
      <c r="D134" s="52"/>
      <c r="CT134" s="52"/>
      <c r="CU134" s="52"/>
    </row>
    <row r="135" spans="4:99" ht="11.25">
      <c r="D135" s="52"/>
      <c r="CT135" s="52"/>
      <c r="CU135" s="52"/>
    </row>
    <row r="136" spans="4:99" ht="11.25">
      <c r="D136" s="52"/>
      <c r="CT136" s="52"/>
      <c r="CU136" s="52"/>
    </row>
    <row r="137" spans="4:99" ht="11.25">
      <c r="D137" s="52"/>
      <c r="CT137" s="52"/>
      <c r="CU137" s="52"/>
    </row>
    <row r="138" spans="4:99" ht="11.25">
      <c r="D138" s="52"/>
      <c r="CT138" s="52"/>
      <c r="CU138" s="52"/>
    </row>
    <row r="139" spans="4:99" ht="11.25">
      <c r="D139" s="52"/>
      <c r="CT139" s="52"/>
      <c r="CU139" s="52"/>
    </row>
    <row r="140" spans="4:99" ht="11.25">
      <c r="D140" s="52"/>
      <c r="CT140" s="52"/>
      <c r="CU140" s="52"/>
    </row>
    <row r="141" spans="4:99" ht="11.25">
      <c r="D141" s="52"/>
      <c r="CT141" s="52"/>
      <c r="CU141" s="52"/>
    </row>
    <row r="142" spans="4:99" ht="11.25">
      <c r="D142" s="52"/>
      <c r="CT142" s="52"/>
      <c r="CU142" s="52"/>
    </row>
    <row r="143" spans="4:99" ht="11.25">
      <c r="D143" s="52"/>
      <c r="CT143" s="52"/>
      <c r="CU143" s="52"/>
    </row>
    <row r="144" spans="4:99" ht="11.25">
      <c r="D144" s="52"/>
      <c r="CT144" s="52"/>
      <c r="CU144" s="52"/>
    </row>
    <row r="145" spans="4:99" ht="11.25">
      <c r="D145" s="52"/>
      <c r="CT145" s="52"/>
      <c r="CU145" s="52"/>
    </row>
    <row r="146" spans="4:99" ht="11.25">
      <c r="D146" s="52"/>
      <c r="CT146" s="52"/>
      <c r="CU146" s="52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epidem</dc:creator>
  <cp:keywords/>
  <dc:description/>
  <cp:lastModifiedBy>Rocio Martinez Gutierrez</cp:lastModifiedBy>
  <dcterms:created xsi:type="dcterms:W3CDTF">2009-08-17T14:32:56Z</dcterms:created>
  <dcterms:modified xsi:type="dcterms:W3CDTF">2016-03-15T18:22:43Z</dcterms:modified>
  <cp:category/>
  <cp:version/>
  <cp:contentType/>
  <cp:contentStatus/>
</cp:coreProperties>
</file>