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VARIABLES" sheetId="1" r:id="rId1"/>
    <sheet name="DATOS" sheetId="2" r:id="rId2"/>
  </sheets>
  <definedNames/>
  <calcPr fullCalcOnLoad="1"/>
</workbook>
</file>

<file path=xl/sharedStrings.xml><?xml version="1.0" encoding="utf-8"?>
<sst xmlns="http://schemas.openxmlformats.org/spreadsheetml/2006/main" count="1042" uniqueCount="478">
  <si>
    <t>comdProvincia</t>
  </si>
  <si>
    <t>comdSuperficie</t>
  </si>
  <si>
    <t>comd2009PobT</t>
  </si>
  <si>
    <t>comd2009Densidad</t>
  </si>
  <si>
    <t>comd2009PorPaís</t>
  </si>
  <si>
    <t>comd2009PobH</t>
  </si>
  <si>
    <t>comd2009PorH</t>
  </si>
  <si>
    <t>comd2009PobM</t>
  </si>
  <si>
    <t>comd2009PorM</t>
  </si>
  <si>
    <t>comd2009ÍndMasc</t>
  </si>
  <si>
    <t>comd2009Pob0a14</t>
  </si>
  <si>
    <t>comd2009Por0a14</t>
  </si>
  <si>
    <t>comd2009Pob15a64</t>
  </si>
  <si>
    <t>comd2009Por15a64</t>
  </si>
  <si>
    <t>comd2009Pob65ymás</t>
  </si>
  <si>
    <t>comd2009Por65ymás</t>
  </si>
  <si>
    <t>comd2009ÍndDep</t>
  </si>
  <si>
    <t>comd2009ÍndVej</t>
  </si>
  <si>
    <t>comd2020PobT</t>
  </si>
  <si>
    <t>comd2020PorPaís</t>
  </si>
  <si>
    <t>REGIÓN XIV</t>
  </si>
  <si>
    <t>Valdivia</t>
  </si>
  <si>
    <t>Corral</t>
  </si>
  <si>
    <t>Lanco</t>
  </si>
  <si>
    <t>Los Lagos</t>
  </si>
  <si>
    <t>Máfil</t>
  </si>
  <si>
    <t>Mariquina</t>
  </si>
  <si>
    <t>Paillaco</t>
  </si>
  <si>
    <t>Panguipulli</t>
  </si>
  <si>
    <t>La Unión</t>
  </si>
  <si>
    <t>Futrono</t>
  </si>
  <si>
    <t>Lago Ranco</t>
  </si>
  <si>
    <t>Río Bueno</t>
  </si>
  <si>
    <t>Ranco</t>
  </si>
  <si>
    <t>PAÍS</t>
  </si>
  <si>
    <t>comd2006PorEtniaCASEN</t>
  </si>
  <si>
    <t>comp2008DispPresupxHabt</t>
  </si>
  <si>
    <t>comp2008DepFCM</t>
  </si>
  <si>
    <t>comp2008GastoSaludxInscrito</t>
  </si>
  <si>
    <t>comind2009IDG</t>
  </si>
  <si>
    <t>comindVulT</t>
  </si>
  <si>
    <t>comindVulEducación</t>
  </si>
  <si>
    <t>comindVulIngreso</t>
  </si>
  <si>
    <t>comindVulOcupaciónT</t>
  </si>
  <si>
    <t>comindVulVivienda</t>
  </si>
  <si>
    <t>comind2088Aislam</t>
  </si>
  <si>
    <t>comp2008PorAporteMunSalud</t>
  </si>
  <si>
    <t>comm2008MetrosAVerdesxHab</t>
  </si>
  <si>
    <t>coms2008TipoAdmSalud</t>
  </si>
  <si>
    <t xml:space="preserve">Corporación </t>
  </si>
  <si>
    <t>Dirección Municipal</t>
  </si>
  <si>
    <t>comd2009PorRegión</t>
  </si>
  <si>
    <t>comd2020PorRegión</t>
  </si>
  <si>
    <t>comd2006PorRural</t>
  </si>
  <si>
    <t>comi2006PromIngAutonT</t>
  </si>
  <si>
    <t>comi2006PromIngMonetT</t>
  </si>
  <si>
    <t>comi2006IngMonetPercap</t>
  </si>
  <si>
    <t>comi2006PorPobreT</t>
  </si>
  <si>
    <t>comi2006PorIndig</t>
  </si>
  <si>
    <t>comi2006PorPobNoIndig</t>
  </si>
  <si>
    <t>comi2006PorNoPob</t>
  </si>
  <si>
    <t>comind2003IDH</t>
  </si>
  <si>
    <t>comi2006PorJefasHogar</t>
  </si>
  <si>
    <t>como2006TasaDesoc</t>
  </si>
  <si>
    <t>como2006PorOcupPrimario</t>
  </si>
  <si>
    <t>como2006PorOcupSecund</t>
  </si>
  <si>
    <t>como2006PorOcupTercia</t>
  </si>
  <si>
    <t>como200615a64ActivosSinCotizar</t>
  </si>
  <si>
    <t>come2006PorAlfabT</t>
  </si>
  <si>
    <t>come2006PorAlfab25ymas</t>
  </si>
  <si>
    <t>come2006PromEscT</t>
  </si>
  <si>
    <t>come2006PromEsc25añosymas</t>
  </si>
  <si>
    <t>come2006PorCobEducTotal</t>
  </si>
  <si>
    <t>como2006TasaPart</t>
  </si>
  <si>
    <t>comm2006PorTSaneamDeficit</t>
  </si>
  <si>
    <t>comm2006PorTMaterIrrec</t>
  </si>
  <si>
    <t>comm2006PorTHacinCrit</t>
  </si>
  <si>
    <t>como2006PorOcup</t>
  </si>
  <si>
    <t>como2006PorPobTSinContr</t>
  </si>
  <si>
    <t xml:space="preserve">comm2006PorTRefrig </t>
  </si>
  <si>
    <t>comm2006PorTCalef</t>
  </si>
  <si>
    <t>comm2006PorTComp</t>
  </si>
  <si>
    <t>coms2006TPorSistPúbl</t>
  </si>
  <si>
    <t>coms2006TPorISAPRE</t>
  </si>
  <si>
    <t>coms2006TPorNinguno</t>
  </si>
  <si>
    <t>coms2006TPorPAPCASEN25a64</t>
  </si>
  <si>
    <t>coms2006TPorPAPCASEN15a64</t>
  </si>
  <si>
    <t>comh2008PorEmbControlMenoresDe15</t>
  </si>
  <si>
    <t>comh2008PorEmbControlDe15a19</t>
  </si>
  <si>
    <t>comh2008PorNiñosMenoresDe6ConMenos1DePesoTalla</t>
  </si>
  <si>
    <t>comh2008PorNiñosMenoresDe6ConMás1DePesoTalla</t>
  </si>
  <si>
    <t>h2008TasaDenunVIF</t>
  </si>
  <si>
    <t>h2008TasaDenunDMCS</t>
  </si>
  <si>
    <t>coms2009TPobFonasa</t>
  </si>
  <si>
    <t>coms2009PorPobFonasaPob</t>
  </si>
  <si>
    <t>coms2009PobPercAPS</t>
  </si>
  <si>
    <t>coms2009PorPercAPSPob</t>
  </si>
  <si>
    <t>coms2008PorMenos6Control</t>
  </si>
  <si>
    <t>coms2008Por65yMásControl</t>
  </si>
  <si>
    <t>comh2008PorNiñosMenoresDe6ConMenos2DePesoTalla</t>
  </si>
  <si>
    <t>comh2008PorNiñosMenoresDe6ConMás2DePesoTalla</t>
  </si>
  <si>
    <t>comindPosiPaís</t>
  </si>
  <si>
    <t>comindPosiRegional</t>
  </si>
  <si>
    <t>comi2003GiniAutonom</t>
  </si>
  <si>
    <t>como2006TasaCeasant</t>
  </si>
  <si>
    <t>v2003TPercepSaludBuenaoMuybuena</t>
  </si>
  <si>
    <t>v2003TPercepSaludMalaoMuymala</t>
  </si>
  <si>
    <t>coms2006PorTuvoProbSaludUlt30Días</t>
  </si>
  <si>
    <t>coms2006PorProbSaludUlt30DíasNoConsulta</t>
  </si>
  <si>
    <t>coms2009PobFonasaA</t>
  </si>
  <si>
    <t>coms2009PorFonasaAdePob</t>
  </si>
  <si>
    <t>comv2008TasaAcumNotVIHx100milHab</t>
  </si>
  <si>
    <t>comv2008TasaAcumNotSIDAx100milHab</t>
  </si>
  <si>
    <t>comv2008TasaAcumNotVIHySIDAx100milHab</t>
  </si>
  <si>
    <t>codigoComunas</t>
  </si>
  <si>
    <t>14</t>
  </si>
  <si>
    <t>codComunasTexto</t>
  </si>
  <si>
    <t>numInteriorReg</t>
  </si>
  <si>
    <t>vcom1997a2006TasaMortGralObsH</t>
  </si>
  <si>
    <t>vcom1997a2006TasaMortGralObsM</t>
  </si>
  <si>
    <t>vcom1997a2006TasaMortGralObsT</t>
  </si>
  <si>
    <t>vcom1997a2006TasaMortGralAjusHx100mil</t>
  </si>
  <si>
    <t>vcom1997a2006TasaMortGralAjustMx100mil</t>
  </si>
  <si>
    <t>vcom1997a2006TasaMortGralAjustTx100mil</t>
  </si>
  <si>
    <t>vcom1997a2006TasaAjustCirculatH</t>
  </si>
  <si>
    <t>vcom1997a2006TasaAjustCirculatM</t>
  </si>
  <si>
    <t>vcom1997a2006TasaAjustCirculatT</t>
  </si>
  <si>
    <t>vcom1997a2006TasaObsCirculatH</t>
  </si>
  <si>
    <t>vcom1997a2006TasaObsCirculatM</t>
  </si>
  <si>
    <t>vcom1997a2006TasaObsCirculatT</t>
  </si>
  <si>
    <t>vcom1997a2006TasaAjustTumorestH</t>
  </si>
  <si>
    <t>vcom1997a2006TasaAjustTumoresM</t>
  </si>
  <si>
    <t>vcom1997a2006TasaAjustTumoresT</t>
  </si>
  <si>
    <t>vcom1997a2006TasaObsTumorestH</t>
  </si>
  <si>
    <t>vcom1997a2006TasaObsTumoresM</t>
  </si>
  <si>
    <t>vcom1997a2006TasaObsTumoresT</t>
  </si>
  <si>
    <t>vcom1997a2006TasaAjustTraumatH</t>
  </si>
  <si>
    <t>vcom1997a2006TasaAjustTraumatM</t>
  </si>
  <si>
    <t>vcom1997a2006TasaAjustTraumatT</t>
  </si>
  <si>
    <t>vcom1997a2006TasaObsTraumatH</t>
  </si>
  <si>
    <t>vcom1997a2006TasaObsTraumatM</t>
  </si>
  <si>
    <t>vcom1997a2006TasaObsTraumatT</t>
  </si>
  <si>
    <t>vcom1997a2006AVPPT</t>
  </si>
  <si>
    <t>vcom1997a2006PorAVPPRegiónT</t>
  </si>
  <si>
    <t>vcom1997a2006PerdPromAVPPT</t>
  </si>
  <si>
    <t>vcom1997a2006TasaAVPPT</t>
  </si>
  <si>
    <t>vcom1997a2006AVPPH</t>
  </si>
  <si>
    <t>vcom1997a2006PorAVPPRegiónH</t>
  </si>
  <si>
    <t>vcom1997a2006PerdPromAVPPH</t>
  </si>
  <si>
    <t>vcom1997a2006TasaAVPPH</t>
  </si>
  <si>
    <t>vcom1997a2006AVPPM</t>
  </si>
  <si>
    <t>vcom1997a2006PorAVPPRegiónM</t>
  </si>
  <si>
    <t>vcom1997a2006PerdPromAVPPM</t>
  </si>
  <si>
    <t>vcom1997a2006TasaAVPPM</t>
  </si>
  <si>
    <t>vcom1997a2006EVnacerT</t>
  </si>
  <si>
    <t>vcom1997a2006EV20añosT</t>
  </si>
  <si>
    <t>vcom1997a2006EVnacerH</t>
  </si>
  <si>
    <t>vcom1997a2006EV20añosH</t>
  </si>
  <si>
    <t>vcom1997a2006EVnacerM</t>
  </si>
  <si>
    <t>vcom1997a2006EV20añosM</t>
  </si>
  <si>
    <t>vcom1997a2006EV20años0a8EstT</t>
  </si>
  <si>
    <t>vcom1997a2006EV20años9a12EstT</t>
  </si>
  <si>
    <t>vcom1997a2006EV20años13ymásEstT</t>
  </si>
  <si>
    <t>vcom1997a2006EV20años0a8EstH</t>
  </si>
  <si>
    <t>vcom1997a2006EV20años9a12EstH</t>
  </si>
  <si>
    <t>vcom1997a2006EV20años13ymásEstH</t>
  </si>
  <si>
    <t>vcom1997a2006EV20años0a8EstM</t>
  </si>
  <si>
    <t>vcom1997a2006EV20años9a12EstM</t>
  </si>
  <si>
    <t>vcom1997a2006EV20años13ymásEstM</t>
  </si>
  <si>
    <t>vcom1997a2006TasaAjustMortInfT</t>
  </si>
  <si>
    <t>vcom1997a2006TasaAjustMortInfH</t>
  </si>
  <si>
    <t>vcom1997a2006TasaAjustMortInfM</t>
  </si>
  <si>
    <t>vcom1997a2006MortInfAjust0a8T</t>
  </si>
  <si>
    <t>vcom1997a2006MortInfAjust9a12T</t>
  </si>
  <si>
    <t>vcom1997a2006MortInfAjust13ymásT</t>
  </si>
  <si>
    <t>vcom1997a2006MortInfAjust0a8H</t>
  </si>
  <si>
    <t>vcom1997a2006MortInfAjust9a12H</t>
  </si>
  <si>
    <t>vcom1997a2006MortInfAjust13ymásH</t>
  </si>
  <si>
    <t>vcom1997a2006MortInfAjust0a8M</t>
  </si>
  <si>
    <t>vcom1997a2006MortInfAjust9a12M</t>
  </si>
  <si>
    <t>vcom1997a2006MortInfAjust13ymásM</t>
  </si>
  <si>
    <t>vcom1997a2006TasaObsMortInfT</t>
  </si>
  <si>
    <t>vcom1997a2006TasaObsMortInfH</t>
  </si>
  <si>
    <t>vcom1997a2006TasaObsMortInfM</t>
  </si>
  <si>
    <t>vcom1997a2006MortInfObs0a8T</t>
  </si>
  <si>
    <t>vcom1997a2006MortInfObs9a12T</t>
  </si>
  <si>
    <t>vcom1997a2006MortInfObs13ymásT</t>
  </si>
  <si>
    <t>vcom1997a2006MortInfObs0a8H</t>
  </si>
  <si>
    <t>vcom1997a2006MortInfObs9a12H</t>
  </si>
  <si>
    <t>vcom1997a2006MortInfObs13ymásH</t>
  </si>
  <si>
    <t>vcom1997a2006MortInfObs0a8M</t>
  </si>
  <si>
    <t>vcom1997a2006MortInfObs9a12M</t>
  </si>
  <si>
    <t>vcom1997a2006MortInfObs13ymásM</t>
  </si>
  <si>
    <t>VARIABLE</t>
  </si>
  <si>
    <t>NOMBRE</t>
  </si>
  <si>
    <t>DETALLE</t>
  </si>
  <si>
    <t>FUENTE</t>
  </si>
  <si>
    <t>AÑO DATO</t>
  </si>
  <si>
    <t>nomComunas</t>
  </si>
  <si>
    <t>Código comunas.</t>
  </si>
  <si>
    <t>Formato texto.</t>
  </si>
  <si>
    <t>INE</t>
  </si>
  <si>
    <t>Formato numérico.</t>
  </si>
  <si>
    <t>Número de la comuna al interior de la región.</t>
  </si>
  <si>
    <t>N/C</t>
  </si>
  <si>
    <t>Nombre de la comuna.</t>
  </si>
  <si>
    <t>Nombre de la provincia a la que pertenece la comuna.</t>
  </si>
  <si>
    <t>En kms2.</t>
  </si>
  <si>
    <t>Instituto Geográfico Militar (IGM).</t>
  </si>
  <si>
    <t>Superficie.</t>
  </si>
  <si>
    <t>Población total 2009.</t>
  </si>
  <si>
    <t>Proyección en número de habitantes.</t>
  </si>
  <si>
    <t>INE. Proyecciones de pablación. www.ine.cl</t>
  </si>
  <si>
    <t>Densidad poblacional 2009.</t>
  </si>
  <si>
    <t>Habitantes por km2.</t>
  </si>
  <si>
    <t>Cálculo en base a datos IGM e INE.</t>
  </si>
  <si>
    <t>Porcentaje de la población nacional 2009.</t>
  </si>
  <si>
    <t>Cálculo en base a datos INE.</t>
  </si>
  <si>
    <t xml:space="preserve">Porcentaje que representa la región o la comuna de la población total del país. </t>
  </si>
  <si>
    <t>Porcentaje de la población regional 2009.</t>
  </si>
  <si>
    <t xml:space="preserve">Porcentaje que representa la comuna de la población total de la región. </t>
  </si>
  <si>
    <t>Población hombres 2009.</t>
  </si>
  <si>
    <t>En número de habitantes.</t>
  </si>
  <si>
    <t>Porcentaje de hombres 2009.</t>
  </si>
  <si>
    <t>En porcentaje.</t>
  </si>
  <si>
    <t>Población mujeres 2009.</t>
  </si>
  <si>
    <t>Porcentaje de mujeres 2009.</t>
  </si>
  <si>
    <t>Índice de masculinidad 2009.</t>
  </si>
  <si>
    <t>Nº de hombres por cada 100 mujeres.</t>
  </si>
  <si>
    <t>Población de 0 a 14 años 2009.</t>
  </si>
  <si>
    <t>Porcentaje de población de 0 a 14 años 2009.</t>
  </si>
  <si>
    <t>Población de 15 a 64 años 2009.</t>
  </si>
  <si>
    <t>Porcentaje de población de 15 a 64 años 2009.</t>
  </si>
  <si>
    <t>Población de 65 y más años 2009.</t>
  </si>
  <si>
    <t>Porcentaje de población de 65 y más años 2009.</t>
  </si>
  <si>
    <t>Índice de dependencia demográfica 2009.</t>
  </si>
  <si>
    <t>Nº de menores de 15 y mayores de 64 por cada 100 personas de 15 a 64 años.</t>
  </si>
  <si>
    <t>Índice de vejez o renovación 2009.</t>
  </si>
  <si>
    <t>Nº de mayores de 64 por cada 100 menores de 15 años.</t>
  </si>
  <si>
    <t>Población total 2020.</t>
  </si>
  <si>
    <t>Porcentaje de la población nacional 2020.</t>
  </si>
  <si>
    <t>Porcentaje de la población regional 2020.</t>
  </si>
  <si>
    <t>Porcentaje de población rural 2006.</t>
  </si>
  <si>
    <t>Porcentaje de población étnica CASEN 2006.</t>
  </si>
  <si>
    <t>Ministerio de Planificación Nacional (MIDEPLAN). Encuesta CASEN 2006.</t>
  </si>
  <si>
    <t>Disponibilidad presupuestaria municipal por habitante 2008.</t>
  </si>
  <si>
    <t>En pesos por habitante.</t>
  </si>
  <si>
    <t>BEP Municipal. En www.sinim.cl</t>
  </si>
  <si>
    <t>Dependencia del Fondo Común Municipal sobre los ingresos propios 2008.</t>
  </si>
  <si>
    <t>En porcentaje. Mide la dependencia de los Ingresos Propios sobre el Fondo Común Municipal.</t>
  </si>
  <si>
    <t>Aporte municipal al sector salud respecto al ingreso total percibido municipal 2008.</t>
  </si>
  <si>
    <t xml:space="preserve">En porcentaje. </t>
  </si>
  <si>
    <t>Gasto anual del área salud por habitante inscrito validado 2008.</t>
  </si>
  <si>
    <t>Puntaje Índice de Desarrollo Humano (IDH) total 2003.</t>
  </si>
  <si>
    <t>En puntaje donde 0 es la peor situación y 1 la mejor.</t>
  </si>
  <si>
    <t>PNUD - MIDEPLAN. Las Trayectorias del Desarrollo Humano en las Comunas de Chile (1994-2003). http://www.desarrollohumano.cl/otraspub/pub12/IDHC%20con%20portada.pdf</t>
  </si>
  <si>
    <t>Puntaje Índice de Inequidad Territorial de Género (IDG) 2009.</t>
  </si>
  <si>
    <t>MIDEPLAN - SERNAM - ACHM. Índice de Inequidad Territorial de Género. 2009.</t>
  </si>
  <si>
    <t>Puntaje Índice de Vulnerabilidad total 2009.</t>
  </si>
  <si>
    <t>Elaboración propia según datos CASEN 2006 y metodología adaptada del IDH 2003. 2009.</t>
  </si>
  <si>
    <t>Puntaje IV dimensión educación 2009.</t>
  </si>
  <si>
    <t>Puntaje IV dimensión ingresos 2009.</t>
  </si>
  <si>
    <t>Puntaje IV dimensión ocupación 2009.</t>
  </si>
  <si>
    <t>Puntaje IV dimensión vivienda 2009.</t>
  </si>
  <si>
    <t>Posición de la comuna en el IV respecto al país.</t>
  </si>
  <si>
    <t>Posición.</t>
  </si>
  <si>
    <t>Posición de la comuna en el IV respecto a la región.</t>
  </si>
  <si>
    <t>SUBDERE.</t>
  </si>
  <si>
    <t>En puntaje donde 0 es ningún aislamiento y 1 es total aislamiento.</t>
  </si>
  <si>
    <t>Promedio de ingreso autónomo total 2006.</t>
  </si>
  <si>
    <t>En pesos.</t>
  </si>
  <si>
    <t>Promedio de ingreso monetario total 2006.</t>
  </si>
  <si>
    <t>Promedio de ingreso monetario per cápita 2006.</t>
  </si>
  <si>
    <t>Donde 0 se corresponde con la perfecta igualdad y 1 se corresponde con la completa desigualdad.</t>
  </si>
  <si>
    <t>Coeficiente de Gini según el promedio de ingreso autónomo 2003.</t>
  </si>
  <si>
    <t>Ministerio de Planificación Nacional (MIDEPLAN). Encuesta CASEN 2003.</t>
  </si>
  <si>
    <t>Porcentaje de hogares con jefatura de mujeres 2006.</t>
  </si>
  <si>
    <t>Porcentaje de indigencia 2006.</t>
  </si>
  <si>
    <t>Porcentaje de pobreza no indigente 2006.</t>
  </si>
  <si>
    <t>Porcentaje de población no pobre 2006.</t>
  </si>
  <si>
    <t>Porcentaje de pobreza total 2006.</t>
  </si>
  <si>
    <t>Tasa por 100.</t>
  </si>
  <si>
    <t>Tasa total de participación laboral 2006.</t>
  </si>
  <si>
    <t>Tasa de desocupación 2006.</t>
  </si>
  <si>
    <t>Tasa de cesantía 2006.</t>
  </si>
  <si>
    <t>Población económicamente inserta en el sector económico primario.</t>
  </si>
  <si>
    <t>INE. En www.sinim.cl</t>
  </si>
  <si>
    <t>Población económicamente inserta en el sector económico secundario.</t>
  </si>
  <si>
    <t>Población económicamente inserta en el sector económico terciario.</t>
  </si>
  <si>
    <t>Porcentaje de asalariados sin contrato firmado CASEN 2006.</t>
  </si>
  <si>
    <t>MIDEPLAN. Encuesta CASEN. 2006.</t>
  </si>
  <si>
    <t>Porcentaje personas de 15 a 64 con condición de actividad activa que no cotiza 2006.</t>
  </si>
  <si>
    <t>Porcentaje de alfabetismo total 2006.</t>
  </si>
  <si>
    <t>Porcentaje de mayores de 14  años que sabe leer y escribir.</t>
  </si>
  <si>
    <t>Porcentaje de alfabetismo población de 25 y más años 2006.</t>
  </si>
  <si>
    <t>Porcentaje de adultos de 25 años y más que sabe leer y escribir.</t>
  </si>
  <si>
    <t>Promedio de años de escolaridad total 2006.</t>
  </si>
  <si>
    <t>En años de escolaridad.</t>
  </si>
  <si>
    <t>Promedio de años de escolaridad de las personas de 25 años y más 2006.</t>
  </si>
  <si>
    <t>Porcentaje de cobertura educacional total en población de 4 a 25 años 2006.</t>
  </si>
  <si>
    <t>Porcentaje de hogares totales con indicador de saneamiento deficitario 2006.</t>
  </si>
  <si>
    <t>En porcentaje. Según indicador de saneamiento elaborado por MIDEPLAN, solo hogares deficitarios.</t>
  </si>
  <si>
    <t>Porcentaje de hogares totales con indicador de materialidad irrecuperable 2006.</t>
  </si>
  <si>
    <t>En porcentaje. Según indicador de materialidad de la vivienda elaborado por MIDEPLAN, solo viviendas irrecuperables.</t>
  </si>
  <si>
    <t>Porcentaje de hogares totales con indicador de hacinamiento crítico 2006.</t>
  </si>
  <si>
    <t>En porcentaje. Según indicador de hacinamiento de la vivienda elaborado por MIDEPLAN, solo hogares con hacinamiento crítico.</t>
  </si>
  <si>
    <t>Porcentaje de hogares totales que tiene refrigerador 2006.</t>
  </si>
  <si>
    <t>En porcentaje. Solo hogares que tienen.</t>
  </si>
  <si>
    <t>Porcentaje de hogares totales que tiene calefont 2006.</t>
  </si>
  <si>
    <t>Porcentaje de hogares totales que tiene computador 2006.</t>
  </si>
  <si>
    <t>Metros cuadrados de áreas verdes con mantenimiento por babitante.</t>
  </si>
  <si>
    <t>En metros cuadrados por habitante.</t>
  </si>
  <si>
    <t>Tasa de denuncias por delitos de violencia intrafamiliar 2008.</t>
  </si>
  <si>
    <t>Tasa por 100.000 habitantes.</t>
  </si>
  <si>
    <t>Ministerio del Interior. http://www.seguridadpublica.gov.cl/filesapp/Tasas_VIF_ANUAL_2001_2010w.xls</t>
  </si>
  <si>
    <t>Tasa de denuncias por delitos de mayor connotación social 2008.</t>
  </si>
  <si>
    <t>Porcentaje de embarazadas en control menores de 15 años, 2008.</t>
  </si>
  <si>
    <t>En porcentaje. Solo población en control en el sistema público de salud.</t>
  </si>
  <si>
    <t>MINSAL. DEIS. REM.</t>
  </si>
  <si>
    <t>Porcentaje de embarazadas en control de 15 a 19 años, 2008.</t>
  </si>
  <si>
    <t>Porcentaje de niños menores de 6 años en control con malnutrición por déficit (-1 desviación estándar peso/talla), 2008.</t>
  </si>
  <si>
    <t>Porcentaje de niños menores de 6 años en control con malnutrición por déficit (-2 desviación estándar peso/talla), 2008.</t>
  </si>
  <si>
    <t>Porcentaje de niños menores de 6 años en control con malnutrición por exceso (+1 desviación estándar peso/talla), 2008.</t>
  </si>
  <si>
    <t>Porcentaje de niños menores de 6 años en control con malnutrición por exceso (+2 desviación estándar peso/talla), 2008.</t>
  </si>
  <si>
    <t>Tipo de administración de salud comunal.</t>
  </si>
  <si>
    <t>En tipo de administración.</t>
  </si>
  <si>
    <t>En kilómetros.</t>
  </si>
  <si>
    <t>Población total beneficiaria de FONASA 2009.</t>
  </si>
  <si>
    <t>En cantidad de personas.</t>
  </si>
  <si>
    <t>FONASA.</t>
  </si>
  <si>
    <t>Porcentaje de la población total que es beneficiaria de FONASA 2009.</t>
  </si>
  <si>
    <t>En porcentaje sobre la población regional.</t>
  </si>
  <si>
    <t>Población beneficiaria de FONASA con letra A 2009.</t>
  </si>
  <si>
    <t>Porcentaje de la población total que es beneficiaria de FONASA con letra A 2009.</t>
  </si>
  <si>
    <t>Población per cápita inscrita en la atención primaria de salud (APS) 2009.</t>
  </si>
  <si>
    <t>MINSAL. APS.</t>
  </si>
  <si>
    <t>Porcentaje de la población total que corresponde a población per cápita inscrita en APS 2009.</t>
  </si>
  <si>
    <t>Porcentaje de población que tiene previsión de salud del sistema público 2006.</t>
  </si>
  <si>
    <t>MIDEPLAN. Encuesta CASEN 2006.</t>
  </si>
  <si>
    <t>Porcentaje de población que tiene ISAPRE 2006.</t>
  </si>
  <si>
    <t>Porcentaje de población que no tiene previsión de salud (particulares) 2006.</t>
  </si>
  <si>
    <t>Porcentaje total de personas que declara haber tenido un problema de salud, enfermedad o accidente en el último mes, 2006.</t>
  </si>
  <si>
    <t>Porcentaje total de personas que declara haber tenido un problema de salud, enfermedad o accidente en el último mes y que no recibió atención, 2006.</t>
  </si>
  <si>
    <t>En porcentaje sobre la población que declara haber tenido un problema de salud, enfermedad o accidente en el último mes. La no atención considera a quienes no consultaron, perdieron la hora o no obtuvieron hora.</t>
  </si>
  <si>
    <t>Porcentaje de mujeres de 15 a 64 años que afirma haberse realizado el PAP en los últimos 3 años, 2006.</t>
  </si>
  <si>
    <t>Porcentaje de mujeres de 25 a 64 años que afirma haberse realizado el PAP en los últimos 3 años, 2006.</t>
  </si>
  <si>
    <t>Porcentaje de menores de 6 años en control en el sistema público de salud 2008.</t>
  </si>
  <si>
    <t>En porcentaje sobre la población regional de esa edad.</t>
  </si>
  <si>
    <t>Porcentaje de personas de 65 y más  años en control en el sistema público de salud 2008.</t>
  </si>
  <si>
    <t>Porcentaje de personas de 15 y más años que precibe su salud como muy buena o buena.</t>
  </si>
  <si>
    <t>En porcentaje respecto a población de 15 años y más. Respuestas muy buena y buena.</t>
  </si>
  <si>
    <t>MIDEPLAN. Encuesta CASEN 2003.</t>
  </si>
  <si>
    <t>Porcentaje de personas de 15 y más años que precibe su salud como muy mala o mala.</t>
  </si>
  <si>
    <t>En porcentaje respecto a población de 15 años y más. Respuestas muy mala y mala.</t>
  </si>
  <si>
    <t>Tasa acumulada de notificaciones por VIH desde 1984 a 2008.</t>
  </si>
  <si>
    <t>En tasa por 100.000 habitantes.</t>
  </si>
  <si>
    <t>MINSAl. Departamento de Epidemiología.</t>
  </si>
  <si>
    <t>1984 - 2008</t>
  </si>
  <si>
    <t>Tasa acumulada de notificaciones por SIDA desde 1984 a 2008.</t>
  </si>
  <si>
    <t>Tasa acumulada de notificaciones por VIH y SIDA desde 1984 a 2008.</t>
  </si>
  <si>
    <t>MINSAL. DEIS. Estadísticas vitales.</t>
  </si>
  <si>
    <t>1997 - 2006</t>
  </si>
  <si>
    <t>Tasa observada de mortalidad general total por 100.000 habitantes.</t>
  </si>
  <si>
    <t>vcom1997a2006TasaMortGralAjusH</t>
  </si>
  <si>
    <t>vcom1997a2006TasaMortGralAjustM</t>
  </si>
  <si>
    <t>vcom1997a2006TasaMortGralAjustT</t>
  </si>
  <si>
    <t>Tasa observada de mortalidad general en hombres por 100.000 habitantes.</t>
  </si>
  <si>
    <t>Tasa observada de mortalidad general en mujeresl por 100.000 habitantes.</t>
  </si>
  <si>
    <t>Tasa ajustada de mortalidad general en hombres por 100.000 habitantes.</t>
  </si>
  <si>
    <t>Tasa ajustada de mortalidad general en mujeresl por 100.000 habitantes.</t>
  </si>
  <si>
    <t>Tasa ajustada de mortalidad general total por 100.000 habitantes.</t>
  </si>
  <si>
    <t>Tasa ajustada de mortalidad por enfermedades del sistema circulatorio en hombres por 100.000 habitantes.</t>
  </si>
  <si>
    <t>Tasa ajustada de mortalidad por enfermedades del sistema circulatorio en mujeresl por 100.000 habitantes.</t>
  </si>
  <si>
    <t>Tasa ajustada de mortalidad por enfermedades del sistema circulatorio total por 100.000 habitantes.</t>
  </si>
  <si>
    <t>Tasa observada de mortalidad por enfermedades del sistema circulatorio en hombres por 100.000 habitantes.</t>
  </si>
  <si>
    <t>Tasa observada de mortalidad por enfermedades del sistema circulatorio total por 100.000 habitantes.</t>
  </si>
  <si>
    <t>Tasa ajustada de mortalidad por tumores en hombres por 100.000 habitantes.</t>
  </si>
  <si>
    <t>Tasa ajustada de mortalidad por tumores en mujeresl por 100.000 habitantes.</t>
  </si>
  <si>
    <t>Tasa ajustada de mortalidad por tumores total por 100.000 habitantes.</t>
  </si>
  <si>
    <t>Tasa observada de mortalidad por tumores en hombres por 100.000 habitantes.</t>
  </si>
  <si>
    <t>Tasa observada de mortalidad por tumores total por 100.000 habitantes.</t>
  </si>
  <si>
    <t>Tasa ajustada de mortalidad por traumatismos y envenenamiento en hombres por 100.000 habitantes.</t>
  </si>
  <si>
    <t>Tasa ajustada de mortalidad por traumatismos y envenenamiento total por 100.000 habitantes.</t>
  </si>
  <si>
    <t>Tasa observada de mortalidad por traumatismos y envenenamiento en hombres por 100.000 habitantes.</t>
  </si>
  <si>
    <t>Tasa observada de mortalidad por traumatismos y envenenamiento en mujeresl por 100.000 habitantes.</t>
  </si>
  <si>
    <t>Tasa observada de mortalidad por traumatismos y envenenamiento total por 100.000 habitantes.</t>
  </si>
  <si>
    <t>Tasa ajustada de mortalidad por traumatismos y envenenamiento en mujeres por 100.000 habitantes.</t>
  </si>
  <si>
    <t>Tasa observada de mortalidad por enfermedades del sistema circulatorio en mujeres por 100.000 habitantes.</t>
  </si>
  <si>
    <t>Tasa observada de mortalidad por tumores en mujeres por 100.000 habitantes.</t>
  </si>
  <si>
    <t>En número de años por cada 1.000 hombres.</t>
  </si>
  <si>
    <t xml:space="preserve">Elaboración propia según datos DEIS - INE/CELADE.  </t>
  </si>
  <si>
    <t>Tasa de años de vida potencialmente perdidos antes de alcanzar los 80 años de edad por cada 1.000 hombres 1997 - 2006.</t>
  </si>
  <si>
    <t>Distribución porcentual de la suma de los AVPP de hombres con respecto a la región 1997 - 2006.</t>
  </si>
  <si>
    <t>En porcentaje sore la suma de AVPP de hombres de la región.</t>
  </si>
  <si>
    <t>En cantidad de AVPP de hombres.</t>
  </si>
  <si>
    <t>Suma de los AVPP de los hombres que en el decenio 1997 - 2006 fallecieron antes de alcanzar los 80 años de edad.</t>
  </si>
  <si>
    <t>En promedio de AVPP de hombres.</t>
  </si>
  <si>
    <t>Pérdida promedio de AVPP por cada defunción de un hombre ocurrida en el decenio 1997 - 2006.</t>
  </si>
  <si>
    <t>Suma de los AVPP de las mujeres que en el decenio 1997 - 2006 fallecieron antes de alcanzar los 80 años de edad.</t>
  </si>
  <si>
    <t>Distribución porcentual de la suma de los AVPP de mujeres con respecto a la región 1997 - 2006.</t>
  </si>
  <si>
    <t>Pérdida promedio de AVPP por cada defunción de una mujer ocurrida en el decenio 1997 - 2006.</t>
  </si>
  <si>
    <t>Tasa de años de vida potencialmente perdidos antes de alcanzar los 80 años de edad por cada 1.000 mujeres 1997 - 2006.</t>
  </si>
  <si>
    <t>En cantidad de AVPP de mujeres.</t>
  </si>
  <si>
    <t>En porcentaje sore la suma de AVPP de mujeres de la región.</t>
  </si>
  <si>
    <t>En promedio de AVPP de mujeres.</t>
  </si>
  <si>
    <t>En número de años por cada 1.000 mujeres</t>
  </si>
  <si>
    <t>Suma de los AVPP de las personas que en el decenio 1997 - 2006 fallecieron antes de alcanzar los 80 años de edad.</t>
  </si>
  <si>
    <t>Distribución porcentual de la suma de los AVPP con respecto a la región 1997 - 2006.</t>
  </si>
  <si>
    <t>Pérdida promedio de AVPP por cada defunción de una persona ocurrida en el decenio 1997 - 2006.</t>
  </si>
  <si>
    <t>Tasa de años de vida potencialmente perdidos antes de alcanzar los 80 años de edad por cada 1.000 personas 1997 - 2006.</t>
  </si>
  <si>
    <t>En cantidad de AVPP.</t>
  </si>
  <si>
    <t>En porcentaje sore la suma de AVPP de la región.</t>
  </si>
  <si>
    <t>En promedio de AVPP.</t>
  </si>
  <si>
    <t>En número de años por cada 1.000 personas.</t>
  </si>
  <si>
    <t>En años de vida.</t>
  </si>
  <si>
    <t>Esperanza de vida al nacer total 1997 - 2006.</t>
  </si>
  <si>
    <t>Esperanza de vida a los 20 años total 1997 - 2006.</t>
  </si>
  <si>
    <t>Esperanza de vida al nacer de hombres 1997 - 2006.</t>
  </si>
  <si>
    <t>Esperanza de vida a los 20 años de hombres 1997 - 2006.</t>
  </si>
  <si>
    <t>Esperanza de vida al nacer de mujeres 1997 - 2006.</t>
  </si>
  <si>
    <t>Esperanza de vida a los 20 años de mujeres 1997 - 2006.</t>
  </si>
  <si>
    <t>Esperanza de vida a los 20 años de personas con 0 a 8 años de estudio trienio 1997 - 2006.</t>
  </si>
  <si>
    <t>Esperanza de vida a los 20 años de personas con 9 a 12 años de estudio trienio 1997 - 2006.</t>
  </si>
  <si>
    <t>Esperanza de vida a los 20 años de personas con 13 o más años de estudio trienio 1997 - 2006.</t>
  </si>
  <si>
    <t>Esperanza de vida a los 20 años de hombres con 0 a 8 años de estudio trienio 1997 - 2006.</t>
  </si>
  <si>
    <t>Esperanza de vida a los 20 años de hombres con 9 a 12 años de estudio trienio 1997 - 2006.</t>
  </si>
  <si>
    <t>Esperanza de vida a los 20 años de hombres con 13 o más años de estudio trienio 1997 - 2006.</t>
  </si>
  <si>
    <t>Esperanza de vida a los 20 años de mujeres con 0 a 8 años de estudio trienio 1997 - 2006.</t>
  </si>
  <si>
    <t>Esperanza de vida a los 20 años de mujeres con 9 a 12 años de estudio trienio 1997 - 2006.</t>
  </si>
  <si>
    <t>Esperanza de vida a los 20 años de mujeres con 13 o más años de estudio trienio 1997 - 2006.</t>
  </si>
  <si>
    <t>Tasa ajustada de mortalidad infantil por 1.000 nacidos vivos decenio 1997 - 2006.</t>
  </si>
  <si>
    <t>Tasa por 1.000 nacidos vivos.</t>
  </si>
  <si>
    <t>Tasa ajustada de mortalidad infantil de hombres por 1.000 nacidos vivos decenio 1997 - 2006.</t>
  </si>
  <si>
    <t>Tasa ajustada de mortalidad infantil de mujeres por 1.000 nacidos vivos decenio 1997 - 2006.</t>
  </si>
  <si>
    <t>Tasa ajustada de mortalidad infantil por 1.000 nacidos vivos de madres con 0 a 8 años de estudio decenio 1997 - 2006.</t>
  </si>
  <si>
    <t>Tasa ajustada de mortalidad infantil por 1.000 nacidos vivos de madres con 9 a 12 años de estudio decenio 1997 - 2006.</t>
  </si>
  <si>
    <t>Tasa ajustada de mortalidad infantil por 1.000 nacidos vivos de madres con 13 y más años de estudio decenio 1996 - 2006.</t>
  </si>
  <si>
    <t>Tasa ajustada de mortalidad infantil de hombres por 1.000 nacidos vivos de madres con 0 a 8 años de estudio decenio 1997 - 2006.</t>
  </si>
  <si>
    <t>Tasa ajustada de mortalidad infantil de hombres por 1.000 nacidos vivos de madres con 9 a 12 años de estudio decenio 1997 - 2006.</t>
  </si>
  <si>
    <t>Tasa ajustada de mortalidad infantil de hombres por 1.000 nacidos vivos de madres con 13 y más años de estudio decenio 1996 - 2006.</t>
  </si>
  <si>
    <t>Tasa ajustada de mortalidad infantil de mujeres por 1.000 nacidos vivos de madres con 0 a 8 años de estudio decenio 1997 - 2006.</t>
  </si>
  <si>
    <t>Tasa ajustada de mortalidad infantil de mujeres por 1.000 nacidos vivos de madres con 9 a 12 años de estudio decenio 1997 - 2006.</t>
  </si>
  <si>
    <t>Tasa ajustada de mortalidad infantil de mujeres por 1.000 nacidos vivos de madres con 13 y más años de estudio decenio 1996 - 2006.</t>
  </si>
  <si>
    <t>Tasa observada de mortalidad infantil por 1.000 nacidos vivos decenio 1997 - 2006.</t>
  </si>
  <si>
    <t>Tasa observada de mortalidad infantil de hombres por 1.000 nacidos vivos decenio 1997 - 2006.</t>
  </si>
  <si>
    <t>Tasa observada de mortalidad infantil de mujeres por 1.000 nacidos vivos decenio 1997 - 2006.</t>
  </si>
  <si>
    <t>Tasa observada de mortalidad infantil de hombres por 1.000 nacidos vivos de madres con 0 a 8 años de estudio decenio 1997 - 2006.</t>
  </si>
  <si>
    <t>Tasa observada de mortalidad infantil de hombres por 1.000 nacidos vivos de madres con 9 a 12 años de estudio decenio 1997 - 2006.</t>
  </si>
  <si>
    <t>Tasa observada de mortalidad infantil de hombres por 1.000 nacidos vivos de madres con 13 y más años de estudio decenio 1996 - 2006.</t>
  </si>
  <si>
    <t>Tasa observada de mortalidad infantil de mujeres por 1.000 nacidos vivos de madres con 0 a 8 años de estudio decenio 1997 - 2006.</t>
  </si>
  <si>
    <t>Tasa observada de mortalidad infantil de mujeres por 1.000 nacidos vivos de madres con 9 a 12 años de estudio decenio 1997 - 2006.</t>
  </si>
  <si>
    <t>Tasa observada de mortalidad infantil de mujeres por 1.000 nacidos vivos de madres con 13 y más años de estudio decenio 1996 - 2006.</t>
  </si>
  <si>
    <t>Tasa observada de mortalidad infantil por 1.000 nacidos vivos de madres con 0 a 8 años de estudio decenio 1997 - 2006.</t>
  </si>
  <si>
    <t>Tasa observada de mortalidad infantil por 1.000 nacidos vivos de madres con 9 a 12 años de estudio decenio 1997 - 2006.</t>
  </si>
  <si>
    <t>Tasa observada de mortalidad infantil por 1.000 nacidos vivos de madres con 13 y más años de estudio decenio 1996 - 2006.</t>
  </si>
  <si>
    <t>NOTAS</t>
  </si>
  <si>
    <t>Para todas las regiones: Considerar la cantidad de habitantes al interpretar los datos de daño en salud.</t>
  </si>
  <si>
    <t>Puntaje Índice de Territorios Aislados.</t>
  </si>
  <si>
    <t>Porcentaje de población activa ocupada.</t>
  </si>
  <si>
    <t>vcom1997a2006DefMenos50</t>
  </si>
  <si>
    <t>Cantidad de defunciones.</t>
  </si>
  <si>
    <t>Elaboración propia según datos MINSAL. DEIS. Estadísticas vitales.</t>
  </si>
  <si>
    <t>vcom1997a2006TotDef</t>
  </si>
  <si>
    <t>Total de defunciones decenio 1996 - 2006.</t>
  </si>
  <si>
    <t>vcom1997a2006Swaroop</t>
  </si>
  <si>
    <t>Índice de Swarop decenio 1997 - 2006.</t>
  </si>
  <si>
    <t>Defunciones en mayores de 50 años decenio 1996 - 2006.</t>
  </si>
  <si>
    <t>vcom1997a2006DefMás50</t>
  </si>
  <si>
    <t>vcomIES1997a2006</t>
  </si>
  <si>
    <t>Índice de equidad en salud 1997 - 2006.</t>
  </si>
  <si>
    <t>Elaboración propia según datos MINSAL. DEIS. Estadísticas vitales y metodología adaptada del IDH 2003. 2010.</t>
  </si>
  <si>
    <t>vcomCuadranteEVeIES</t>
  </si>
  <si>
    <t>Cuadrante de posición de la comuna según grafico de esperanza de vida al nacer e índice de equidad en salud 1997 - 2006.</t>
  </si>
  <si>
    <t>En número donde1 es la mejor situación y 4 la peor.</t>
  </si>
  <si>
    <t>Distancia (km) desde la capital comunal al Hospital Base.</t>
  </si>
  <si>
    <t>Ministerio de Obras Públicas. Dirección de Vialidad. www.vialidad.cl</t>
  </si>
  <si>
    <t>coms2010DistaHosp</t>
  </si>
  <si>
    <t>Porcentaje de las defunciones totales que corresponden a mayores de 50 años.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</si>
</sst>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  <numFmt numFmtId="182" formatCode="0.000"/>
    <numFmt numFmtId="183" formatCode="0.0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00"/>
    <numFmt numFmtId="189" formatCode="#,##0.00000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182" fontId="2" fillId="0" borderId="0" xfId="0" applyNumberFormat="1" applyFont="1" applyAlignment="1">
      <alignment/>
    </xf>
    <xf numFmtId="183" fontId="2" fillId="0" borderId="0" xfId="0" applyNumberFormat="1" applyFont="1" applyBorder="1" applyAlignment="1">
      <alignment horizontal="right"/>
    </xf>
    <xf numFmtId="182" fontId="3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2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Alignment="1">
      <alignment/>
    </xf>
    <xf numFmtId="182" fontId="2" fillId="0" borderId="0" xfId="0" applyNumberFormat="1" applyFont="1" applyBorder="1" applyAlignment="1">
      <alignment/>
    </xf>
    <xf numFmtId="182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181" fontId="2" fillId="0" borderId="0" xfId="0" applyNumberFormat="1" applyFont="1" applyAlignment="1">
      <alignment horizontal="right"/>
    </xf>
    <xf numFmtId="180" fontId="1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181" fontId="4" fillId="33" borderId="0" xfId="0" applyNumberFormat="1" applyFont="1" applyFill="1" applyBorder="1" applyAlignment="1">
      <alignment horizontal="right" vertical="top" wrapText="1"/>
    </xf>
    <xf numFmtId="181" fontId="4" fillId="33" borderId="0" xfId="0" applyNumberFormat="1" applyFont="1" applyFill="1" applyBorder="1" applyAlignment="1">
      <alignment horizontal="right" wrapText="1"/>
    </xf>
    <xf numFmtId="9" fontId="2" fillId="0" borderId="0" xfId="0" applyNumberFormat="1" applyFont="1" applyAlignment="1">
      <alignment/>
    </xf>
    <xf numFmtId="181" fontId="1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183" fontId="2" fillId="0" borderId="0" xfId="0" applyNumberFormat="1" applyFont="1" applyAlignment="1">
      <alignment/>
    </xf>
    <xf numFmtId="181" fontId="4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181" fontId="2" fillId="0" borderId="0" xfId="0" applyNumberFormat="1" applyFont="1" applyAlignment="1">
      <alignment/>
    </xf>
    <xf numFmtId="18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180" fontId="1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41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8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8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81" fontId="2" fillId="0" borderId="0" xfId="0" applyNumberFormat="1" applyFont="1" applyFill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/>
    </xf>
    <xf numFmtId="181" fontId="1" fillId="0" borderId="0" xfId="0" applyNumberFormat="1" applyFont="1" applyBorder="1" applyAlignment="1">
      <alignment vertical="center"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left" vertical="center"/>
    </xf>
    <xf numFmtId="182" fontId="1" fillId="0" borderId="11" xfId="0" applyNumberFormat="1" applyFont="1" applyBorder="1" applyAlignment="1">
      <alignment horizontal="left" vertical="center"/>
    </xf>
    <xf numFmtId="2" fontId="1" fillId="0" borderId="11" xfId="0" applyNumberFormat="1" applyFont="1" applyBorder="1" applyAlignment="1">
      <alignment horizontal="left" vertical="center"/>
    </xf>
    <xf numFmtId="181" fontId="1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182" fontId="1" fillId="0" borderId="11" xfId="0" applyNumberFormat="1" applyFont="1" applyBorder="1" applyAlignment="1">
      <alignment horizontal="left"/>
    </xf>
    <xf numFmtId="182" fontId="1" fillId="0" borderId="11" xfId="0" applyNumberFormat="1" applyFont="1" applyFill="1" applyBorder="1" applyAlignment="1">
      <alignment horizontal="left"/>
    </xf>
    <xf numFmtId="3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181" fontId="1" fillId="0" borderId="11" xfId="0" applyNumberFormat="1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9" fontId="1" fillId="0" borderId="11" xfId="0" applyNumberFormat="1" applyFont="1" applyBorder="1" applyAlignment="1">
      <alignment horizontal="left"/>
    </xf>
    <xf numFmtId="2" fontId="1" fillId="0" borderId="11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left"/>
    </xf>
    <xf numFmtId="181" fontId="1" fillId="0" borderId="11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1" fillId="0" borderId="12" xfId="0" applyFont="1" applyBorder="1" applyAlignment="1">
      <alignment/>
    </xf>
    <xf numFmtId="181" fontId="1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/>
    </xf>
    <xf numFmtId="181" fontId="1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 wrapText="1"/>
    </xf>
    <xf numFmtId="18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 wrapText="1"/>
    </xf>
    <xf numFmtId="181" fontId="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18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1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/>
    </xf>
    <xf numFmtId="181" fontId="1" fillId="0" borderId="14" xfId="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lef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tabSelected="1" zoomScalePageLayoutView="0" workbookViewId="0" topLeftCell="C160">
      <selection activeCell="C175" sqref="C175"/>
    </sheetView>
  </sheetViews>
  <sheetFormatPr defaultColWidth="11.421875" defaultRowHeight="12.75"/>
  <cols>
    <col min="1" max="1" width="40.28125" style="0" bestFit="1" customWidth="1"/>
    <col min="2" max="2" width="107.28125" style="0" bestFit="1" customWidth="1"/>
    <col min="3" max="3" width="72.7109375" style="0" customWidth="1"/>
    <col min="4" max="4" width="51.57421875" style="0" bestFit="1" customWidth="1"/>
  </cols>
  <sheetData>
    <row r="1" spans="1:5" ht="12.75">
      <c r="A1" s="65" t="s">
        <v>193</v>
      </c>
      <c r="B1" s="65" t="s">
        <v>194</v>
      </c>
      <c r="C1" s="65" t="s">
        <v>195</v>
      </c>
      <c r="D1" s="65" t="s">
        <v>196</v>
      </c>
      <c r="E1" s="65" t="s">
        <v>197</v>
      </c>
    </row>
    <row r="2" spans="1:5" ht="12.75">
      <c r="A2" s="71" t="s">
        <v>116</v>
      </c>
      <c r="B2" s="66" t="s">
        <v>199</v>
      </c>
      <c r="C2" s="66" t="s">
        <v>200</v>
      </c>
      <c r="D2" s="66" t="s">
        <v>201</v>
      </c>
      <c r="E2" s="66">
        <v>2009</v>
      </c>
    </row>
    <row r="3" spans="1:5" ht="12.75">
      <c r="A3" s="70" t="s">
        <v>114</v>
      </c>
      <c r="B3" s="66" t="s">
        <v>199</v>
      </c>
      <c r="C3" s="66" t="s">
        <v>202</v>
      </c>
      <c r="D3" s="66" t="s">
        <v>201</v>
      </c>
      <c r="E3" s="66">
        <v>2009</v>
      </c>
    </row>
    <row r="4" spans="1:5" ht="12.75">
      <c r="A4" s="70" t="s">
        <v>117</v>
      </c>
      <c r="B4" s="66" t="s">
        <v>203</v>
      </c>
      <c r="C4" s="66" t="s">
        <v>204</v>
      </c>
      <c r="D4" s="66" t="s">
        <v>204</v>
      </c>
      <c r="E4" s="66" t="s">
        <v>204</v>
      </c>
    </row>
    <row r="5" spans="1:5" ht="12.75">
      <c r="A5" s="70" t="s">
        <v>198</v>
      </c>
      <c r="B5" s="66" t="s">
        <v>205</v>
      </c>
      <c r="C5" s="66" t="s">
        <v>204</v>
      </c>
      <c r="D5" s="66" t="s">
        <v>204</v>
      </c>
      <c r="E5" s="66" t="s">
        <v>204</v>
      </c>
    </row>
    <row r="6" spans="1:5" ht="12.75">
      <c r="A6" s="70" t="s">
        <v>0</v>
      </c>
      <c r="B6" s="66" t="s">
        <v>206</v>
      </c>
      <c r="C6" s="66" t="s">
        <v>204</v>
      </c>
      <c r="D6" s="66" t="s">
        <v>204</v>
      </c>
      <c r="E6" s="66" t="s">
        <v>204</v>
      </c>
    </row>
    <row r="7" spans="1:5" ht="12.75">
      <c r="A7" s="72" t="s">
        <v>1</v>
      </c>
      <c r="B7" s="67" t="s">
        <v>209</v>
      </c>
      <c r="C7" s="67" t="s">
        <v>207</v>
      </c>
      <c r="D7" s="67" t="s">
        <v>208</v>
      </c>
      <c r="E7" s="67">
        <v>2008</v>
      </c>
    </row>
    <row r="8" spans="1:5" ht="12.75">
      <c r="A8" s="73" t="s">
        <v>2</v>
      </c>
      <c r="B8" s="67" t="s">
        <v>210</v>
      </c>
      <c r="C8" s="67" t="s">
        <v>211</v>
      </c>
      <c r="D8" s="67" t="s">
        <v>212</v>
      </c>
      <c r="E8" s="67">
        <v>2009</v>
      </c>
    </row>
    <row r="9" spans="1:5" ht="12.75">
      <c r="A9" s="72" t="s">
        <v>3</v>
      </c>
      <c r="B9" s="66" t="s">
        <v>213</v>
      </c>
      <c r="C9" s="67" t="s">
        <v>214</v>
      </c>
      <c r="D9" s="67" t="s">
        <v>215</v>
      </c>
      <c r="E9" s="67">
        <v>2009</v>
      </c>
    </row>
    <row r="10" spans="1:5" ht="12.75">
      <c r="A10" s="74" t="s">
        <v>4</v>
      </c>
      <c r="B10" s="66" t="s">
        <v>216</v>
      </c>
      <c r="C10" s="66" t="s">
        <v>218</v>
      </c>
      <c r="D10" s="67" t="s">
        <v>217</v>
      </c>
      <c r="E10" s="67">
        <v>2009</v>
      </c>
    </row>
    <row r="11" spans="1:5" ht="12.75">
      <c r="A11" s="75" t="s">
        <v>51</v>
      </c>
      <c r="B11" s="66" t="s">
        <v>219</v>
      </c>
      <c r="C11" s="66" t="s">
        <v>220</v>
      </c>
      <c r="D11" s="67" t="s">
        <v>217</v>
      </c>
      <c r="E11" s="67">
        <v>2009</v>
      </c>
    </row>
    <row r="12" spans="1:5" ht="12.75">
      <c r="A12" s="73" t="s">
        <v>5</v>
      </c>
      <c r="B12" s="66" t="s">
        <v>221</v>
      </c>
      <c r="C12" s="67" t="s">
        <v>222</v>
      </c>
      <c r="D12" s="67" t="s">
        <v>212</v>
      </c>
      <c r="E12" s="67">
        <v>2009</v>
      </c>
    </row>
    <row r="13" spans="1:5" ht="12.75">
      <c r="A13" s="76" t="s">
        <v>6</v>
      </c>
      <c r="B13" s="66" t="s">
        <v>223</v>
      </c>
      <c r="C13" s="67" t="s">
        <v>224</v>
      </c>
      <c r="D13" s="67" t="s">
        <v>212</v>
      </c>
      <c r="E13" s="67">
        <v>2009</v>
      </c>
    </row>
    <row r="14" spans="1:5" ht="12.75">
      <c r="A14" s="73" t="s">
        <v>7</v>
      </c>
      <c r="B14" s="66" t="s">
        <v>225</v>
      </c>
      <c r="C14" s="67" t="s">
        <v>222</v>
      </c>
      <c r="D14" s="67" t="s">
        <v>212</v>
      </c>
      <c r="E14" s="67">
        <v>2009</v>
      </c>
    </row>
    <row r="15" spans="1:5" ht="12.75">
      <c r="A15" s="76" t="s">
        <v>8</v>
      </c>
      <c r="B15" s="66" t="s">
        <v>226</v>
      </c>
      <c r="C15" s="67" t="s">
        <v>224</v>
      </c>
      <c r="D15" s="67" t="s">
        <v>212</v>
      </c>
      <c r="E15" s="67">
        <v>2009</v>
      </c>
    </row>
    <row r="16" spans="1:5" ht="12.75">
      <c r="A16" s="76" t="s">
        <v>9</v>
      </c>
      <c r="B16" s="67" t="s">
        <v>227</v>
      </c>
      <c r="C16" s="67" t="s">
        <v>228</v>
      </c>
      <c r="D16" s="67" t="s">
        <v>217</v>
      </c>
      <c r="E16" s="67">
        <v>2009</v>
      </c>
    </row>
    <row r="17" spans="1:5" ht="12.75">
      <c r="A17" s="73" t="s">
        <v>10</v>
      </c>
      <c r="B17" s="67" t="s">
        <v>229</v>
      </c>
      <c r="C17" s="67" t="s">
        <v>222</v>
      </c>
      <c r="D17" s="67" t="s">
        <v>212</v>
      </c>
      <c r="E17" s="67">
        <v>2009</v>
      </c>
    </row>
    <row r="18" spans="1:5" ht="12.75">
      <c r="A18" s="76" t="s">
        <v>11</v>
      </c>
      <c r="B18" s="67" t="s">
        <v>230</v>
      </c>
      <c r="C18" s="67" t="s">
        <v>224</v>
      </c>
      <c r="D18" s="67" t="s">
        <v>212</v>
      </c>
      <c r="E18" s="67">
        <v>2009</v>
      </c>
    </row>
    <row r="19" spans="1:5" ht="12.75">
      <c r="A19" s="73" t="s">
        <v>12</v>
      </c>
      <c r="B19" s="67" t="s">
        <v>231</v>
      </c>
      <c r="C19" s="67" t="s">
        <v>222</v>
      </c>
      <c r="D19" s="67" t="s">
        <v>212</v>
      </c>
      <c r="E19" s="67">
        <v>2009</v>
      </c>
    </row>
    <row r="20" spans="1:5" ht="12.75">
      <c r="A20" s="76" t="s">
        <v>13</v>
      </c>
      <c r="B20" s="67" t="s">
        <v>232</v>
      </c>
      <c r="C20" s="67" t="s">
        <v>224</v>
      </c>
      <c r="D20" s="67" t="s">
        <v>212</v>
      </c>
      <c r="E20" s="67">
        <v>2009</v>
      </c>
    </row>
    <row r="21" spans="1:5" ht="12.75">
      <c r="A21" s="73" t="s">
        <v>14</v>
      </c>
      <c r="B21" s="67" t="s">
        <v>233</v>
      </c>
      <c r="C21" s="67" t="s">
        <v>222</v>
      </c>
      <c r="D21" s="67" t="s">
        <v>212</v>
      </c>
      <c r="E21" s="67">
        <v>2009</v>
      </c>
    </row>
    <row r="22" spans="1:5" ht="12.75">
      <c r="A22" s="76" t="s">
        <v>15</v>
      </c>
      <c r="B22" s="67" t="s">
        <v>234</v>
      </c>
      <c r="C22" s="67" t="s">
        <v>224</v>
      </c>
      <c r="D22" s="67" t="s">
        <v>212</v>
      </c>
      <c r="E22" s="67">
        <v>2009</v>
      </c>
    </row>
    <row r="23" spans="1:5" ht="12.75">
      <c r="A23" s="76" t="s">
        <v>16</v>
      </c>
      <c r="B23" s="67" t="s">
        <v>235</v>
      </c>
      <c r="C23" s="66" t="s">
        <v>236</v>
      </c>
      <c r="D23" s="67" t="s">
        <v>217</v>
      </c>
      <c r="E23" s="67">
        <v>2009</v>
      </c>
    </row>
    <row r="24" spans="1:5" ht="12.75">
      <c r="A24" s="68" t="s">
        <v>17</v>
      </c>
      <c r="B24" s="67" t="s">
        <v>237</v>
      </c>
      <c r="C24" s="66" t="s">
        <v>238</v>
      </c>
      <c r="D24" s="67" t="s">
        <v>217</v>
      </c>
      <c r="E24" s="67">
        <v>2009</v>
      </c>
    </row>
    <row r="25" spans="1:5" ht="12.75">
      <c r="A25" s="73" t="s">
        <v>18</v>
      </c>
      <c r="B25" s="67" t="s">
        <v>239</v>
      </c>
      <c r="C25" s="67" t="s">
        <v>211</v>
      </c>
      <c r="D25" s="67" t="s">
        <v>212</v>
      </c>
      <c r="E25" s="67">
        <v>2020</v>
      </c>
    </row>
    <row r="26" spans="1:5" ht="12.75">
      <c r="A26" s="74" t="s">
        <v>19</v>
      </c>
      <c r="B26" s="66" t="s">
        <v>240</v>
      </c>
      <c r="C26" s="66" t="s">
        <v>218</v>
      </c>
      <c r="D26" s="67" t="s">
        <v>217</v>
      </c>
      <c r="E26" s="67">
        <v>2020</v>
      </c>
    </row>
    <row r="27" spans="1:5" ht="12.75">
      <c r="A27" s="75" t="s">
        <v>52</v>
      </c>
      <c r="B27" s="66" t="s">
        <v>241</v>
      </c>
      <c r="C27" s="66" t="s">
        <v>220</v>
      </c>
      <c r="D27" s="67" t="s">
        <v>217</v>
      </c>
      <c r="E27" s="67">
        <v>2020</v>
      </c>
    </row>
    <row r="28" spans="1:5" ht="12.75">
      <c r="A28" s="76" t="s">
        <v>53</v>
      </c>
      <c r="B28" s="66" t="s">
        <v>242</v>
      </c>
      <c r="C28" s="67" t="s">
        <v>224</v>
      </c>
      <c r="D28" s="66" t="s">
        <v>244</v>
      </c>
      <c r="E28" s="67">
        <v>2006</v>
      </c>
    </row>
    <row r="29" spans="1:5" ht="12.75">
      <c r="A29" s="76" t="s">
        <v>35</v>
      </c>
      <c r="B29" s="67" t="s">
        <v>243</v>
      </c>
      <c r="C29" s="67" t="s">
        <v>224</v>
      </c>
      <c r="D29" s="66" t="s">
        <v>244</v>
      </c>
      <c r="E29" s="67">
        <v>2006</v>
      </c>
    </row>
    <row r="30" spans="1:5" ht="12.75">
      <c r="A30" s="77" t="s">
        <v>36</v>
      </c>
      <c r="B30" s="66" t="s">
        <v>245</v>
      </c>
      <c r="C30" s="66" t="s">
        <v>246</v>
      </c>
      <c r="D30" s="66" t="s">
        <v>247</v>
      </c>
      <c r="E30" s="66">
        <v>2008</v>
      </c>
    </row>
    <row r="31" spans="1:5" ht="12.75">
      <c r="A31" s="70" t="s">
        <v>37</v>
      </c>
      <c r="B31" s="66" t="s">
        <v>248</v>
      </c>
      <c r="C31" s="66" t="s">
        <v>249</v>
      </c>
      <c r="D31" s="66" t="s">
        <v>247</v>
      </c>
      <c r="E31" s="66">
        <v>2008</v>
      </c>
    </row>
    <row r="32" spans="1:5" ht="12.75">
      <c r="A32" s="70" t="s">
        <v>46</v>
      </c>
      <c r="B32" s="66" t="s">
        <v>250</v>
      </c>
      <c r="C32" s="66" t="s">
        <v>251</v>
      </c>
      <c r="D32" s="66" t="s">
        <v>247</v>
      </c>
      <c r="E32" s="66">
        <v>2008</v>
      </c>
    </row>
    <row r="33" spans="1:5" ht="12.75">
      <c r="A33" s="70" t="s">
        <v>38</v>
      </c>
      <c r="B33" s="66" t="s">
        <v>252</v>
      </c>
      <c r="C33" s="66" t="s">
        <v>246</v>
      </c>
      <c r="D33" s="66" t="s">
        <v>247</v>
      </c>
      <c r="E33" s="66">
        <v>2008</v>
      </c>
    </row>
    <row r="34" spans="1:5" ht="12.75">
      <c r="A34" s="78" t="s">
        <v>61</v>
      </c>
      <c r="B34" s="88" t="s">
        <v>253</v>
      </c>
      <c r="C34" s="66" t="s">
        <v>254</v>
      </c>
      <c r="D34" s="67" t="s">
        <v>255</v>
      </c>
      <c r="E34" s="67">
        <v>2003</v>
      </c>
    </row>
    <row r="35" spans="1:5" ht="12.75">
      <c r="A35" s="78" t="s">
        <v>39</v>
      </c>
      <c r="B35" s="66" t="s">
        <v>256</v>
      </c>
      <c r="C35" s="66" t="s">
        <v>254</v>
      </c>
      <c r="D35" s="67" t="s">
        <v>257</v>
      </c>
      <c r="E35" s="67">
        <v>2006</v>
      </c>
    </row>
    <row r="36" spans="1:5" ht="12.75">
      <c r="A36" s="70" t="s">
        <v>41</v>
      </c>
      <c r="B36" s="88" t="s">
        <v>260</v>
      </c>
      <c r="C36" s="66" t="s">
        <v>254</v>
      </c>
      <c r="D36" s="66" t="s">
        <v>259</v>
      </c>
      <c r="E36" s="66">
        <v>2006</v>
      </c>
    </row>
    <row r="37" spans="1:5" ht="12.75">
      <c r="A37" s="70" t="s">
        <v>42</v>
      </c>
      <c r="B37" s="88" t="s">
        <v>261</v>
      </c>
      <c r="C37" s="66" t="s">
        <v>254</v>
      </c>
      <c r="D37" s="66" t="s">
        <v>259</v>
      </c>
      <c r="E37" s="66">
        <v>2006</v>
      </c>
    </row>
    <row r="38" spans="1:5" ht="12.75">
      <c r="A38" s="70" t="s">
        <v>43</v>
      </c>
      <c r="B38" s="89" t="s">
        <v>262</v>
      </c>
      <c r="C38" s="66" t="s">
        <v>254</v>
      </c>
      <c r="D38" s="66" t="s">
        <v>259</v>
      </c>
      <c r="E38" s="66">
        <v>2006</v>
      </c>
    </row>
    <row r="39" spans="1:5" ht="12.75">
      <c r="A39" s="70" t="s">
        <v>44</v>
      </c>
      <c r="B39" s="89" t="s">
        <v>263</v>
      </c>
      <c r="C39" s="66" t="s">
        <v>254</v>
      </c>
      <c r="D39" s="66" t="s">
        <v>259</v>
      </c>
      <c r="E39" s="66">
        <v>2006</v>
      </c>
    </row>
    <row r="40" spans="1:5" ht="12.75">
      <c r="A40" s="57" t="s">
        <v>40</v>
      </c>
      <c r="B40" s="88" t="s">
        <v>258</v>
      </c>
      <c r="C40" s="66" t="s">
        <v>254</v>
      </c>
      <c r="D40" s="66" t="s">
        <v>259</v>
      </c>
      <c r="E40" s="66">
        <v>2006</v>
      </c>
    </row>
    <row r="41" spans="1:5" s="63" customFormat="1" ht="11.25">
      <c r="A41" s="70" t="s">
        <v>101</v>
      </c>
      <c r="B41" s="66" t="s">
        <v>264</v>
      </c>
      <c r="C41" s="66" t="s">
        <v>265</v>
      </c>
      <c r="D41" s="66" t="s">
        <v>259</v>
      </c>
      <c r="E41" s="66">
        <v>2006</v>
      </c>
    </row>
    <row r="42" spans="1:5" s="63" customFormat="1" ht="11.25">
      <c r="A42" s="70" t="s">
        <v>102</v>
      </c>
      <c r="B42" s="66" t="s">
        <v>266</v>
      </c>
      <c r="C42" s="66" t="s">
        <v>265</v>
      </c>
      <c r="D42" s="66" t="s">
        <v>259</v>
      </c>
      <c r="E42" s="66">
        <v>2006</v>
      </c>
    </row>
    <row r="43" spans="1:5" ht="12.75">
      <c r="A43" s="79" t="s">
        <v>45</v>
      </c>
      <c r="B43" s="66" t="s">
        <v>457</v>
      </c>
      <c r="C43" s="66" t="s">
        <v>268</v>
      </c>
      <c r="D43" s="66" t="s">
        <v>267</v>
      </c>
      <c r="E43" s="66">
        <v>2008</v>
      </c>
    </row>
    <row r="44" spans="1:5" ht="12.75">
      <c r="A44" s="70" t="s">
        <v>54</v>
      </c>
      <c r="B44" s="66" t="s">
        <v>269</v>
      </c>
      <c r="C44" s="66" t="s">
        <v>270</v>
      </c>
      <c r="D44" s="66" t="s">
        <v>244</v>
      </c>
      <c r="E44" s="67">
        <v>2006</v>
      </c>
    </row>
    <row r="45" spans="1:5" ht="12.75">
      <c r="A45" s="70" t="s">
        <v>55</v>
      </c>
      <c r="B45" s="66" t="s">
        <v>271</v>
      </c>
      <c r="C45" s="66" t="s">
        <v>270</v>
      </c>
      <c r="D45" s="66" t="s">
        <v>244</v>
      </c>
      <c r="E45" s="67">
        <v>2006</v>
      </c>
    </row>
    <row r="46" spans="1:5" ht="12.75">
      <c r="A46" s="80" t="s">
        <v>56</v>
      </c>
      <c r="B46" s="66" t="s">
        <v>272</v>
      </c>
      <c r="C46" s="66" t="s">
        <v>270</v>
      </c>
      <c r="D46" s="66" t="s">
        <v>244</v>
      </c>
      <c r="E46" s="67">
        <v>2006</v>
      </c>
    </row>
    <row r="47" spans="1:5" ht="11.25" customHeight="1">
      <c r="A47" s="81" t="s">
        <v>103</v>
      </c>
      <c r="B47" s="88" t="s">
        <v>274</v>
      </c>
      <c r="C47" s="88" t="s">
        <v>273</v>
      </c>
      <c r="D47" s="66" t="s">
        <v>275</v>
      </c>
      <c r="E47" s="67">
        <v>2003</v>
      </c>
    </row>
    <row r="48" spans="1:5" ht="12.75">
      <c r="A48" s="70" t="s">
        <v>58</v>
      </c>
      <c r="B48" s="88" t="s">
        <v>277</v>
      </c>
      <c r="C48" s="69" t="s">
        <v>224</v>
      </c>
      <c r="D48" s="66" t="s">
        <v>244</v>
      </c>
      <c r="E48" s="67">
        <v>2006</v>
      </c>
    </row>
    <row r="49" spans="1:5" ht="12.75">
      <c r="A49" s="70" t="s">
        <v>59</v>
      </c>
      <c r="B49" s="88" t="s">
        <v>278</v>
      </c>
      <c r="C49" s="69" t="s">
        <v>224</v>
      </c>
      <c r="D49" s="66" t="s">
        <v>244</v>
      </c>
      <c r="E49" s="67">
        <v>2006</v>
      </c>
    </row>
    <row r="50" spans="1:5" ht="12.75">
      <c r="A50" s="70" t="s">
        <v>57</v>
      </c>
      <c r="B50" s="88" t="s">
        <v>280</v>
      </c>
      <c r="C50" s="66" t="s">
        <v>224</v>
      </c>
      <c r="D50" s="66" t="s">
        <v>244</v>
      </c>
      <c r="E50" s="67">
        <v>2006</v>
      </c>
    </row>
    <row r="51" spans="1:5" ht="12.75">
      <c r="A51" s="70" t="s">
        <v>60</v>
      </c>
      <c r="B51" s="88" t="s">
        <v>279</v>
      </c>
      <c r="C51" s="69" t="s">
        <v>224</v>
      </c>
      <c r="D51" s="66" t="s">
        <v>244</v>
      </c>
      <c r="E51" s="67">
        <v>2006</v>
      </c>
    </row>
    <row r="52" spans="1:5" ht="12.75">
      <c r="A52" s="82" t="s">
        <v>62</v>
      </c>
      <c r="B52" s="88" t="s">
        <v>276</v>
      </c>
      <c r="C52" s="69" t="s">
        <v>224</v>
      </c>
      <c r="D52" s="66" t="s">
        <v>244</v>
      </c>
      <c r="E52" s="67">
        <v>2006</v>
      </c>
    </row>
    <row r="53" spans="1:5" ht="12.75">
      <c r="A53" s="70" t="s">
        <v>73</v>
      </c>
      <c r="B53" s="88" t="s">
        <v>282</v>
      </c>
      <c r="C53" s="66" t="s">
        <v>281</v>
      </c>
      <c r="D53" s="66" t="s">
        <v>244</v>
      </c>
      <c r="E53" s="67">
        <v>2006</v>
      </c>
    </row>
    <row r="54" spans="1:5" ht="12.75">
      <c r="A54" s="57" t="s">
        <v>77</v>
      </c>
      <c r="B54" s="88" t="s">
        <v>458</v>
      </c>
      <c r="C54" s="69" t="s">
        <v>224</v>
      </c>
      <c r="D54" s="66" t="s">
        <v>244</v>
      </c>
      <c r="E54" s="67">
        <v>2006</v>
      </c>
    </row>
    <row r="55" spans="1:5" ht="12.75">
      <c r="A55" s="70" t="s">
        <v>63</v>
      </c>
      <c r="B55" s="88" t="s">
        <v>283</v>
      </c>
      <c r="C55" s="66" t="s">
        <v>281</v>
      </c>
      <c r="D55" s="66" t="s">
        <v>244</v>
      </c>
      <c r="E55" s="67">
        <v>2006</v>
      </c>
    </row>
    <row r="56" spans="1:5" ht="12.75">
      <c r="A56" s="70" t="s">
        <v>104</v>
      </c>
      <c r="B56" s="88" t="s">
        <v>284</v>
      </c>
      <c r="C56" s="66" t="s">
        <v>281</v>
      </c>
      <c r="D56" s="66" t="s">
        <v>244</v>
      </c>
      <c r="E56" s="67">
        <v>2006</v>
      </c>
    </row>
    <row r="57" spans="1:5" ht="12.75">
      <c r="A57" s="83" t="s">
        <v>64</v>
      </c>
      <c r="B57" s="90" t="s">
        <v>285</v>
      </c>
      <c r="C57" s="66" t="s">
        <v>224</v>
      </c>
      <c r="D57" s="66" t="s">
        <v>286</v>
      </c>
      <c r="E57" s="66">
        <v>2002</v>
      </c>
    </row>
    <row r="58" spans="1:5" ht="12.75">
      <c r="A58" s="83" t="s">
        <v>65</v>
      </c>
      <c r="B58" s="90" t="s">
        <v>287</v>
      </c>
      <c r="C58" s="66" t="s">
        <v>224</v>
      </c>
      <c r="D58" s="66" t="s">
        <v>286</v>
      </c>
      <c r="E58" s="66">
        <v>2002</v>
      </c>
    </row>
    <row r="59" spans="1:5" ht="12.75">
      <c r="A59" s="83" t="s">
        <v>66</v>
      </c>
      <c r="B59" s="90" t="s">
        <v>288</v>
      </c>
      <c r="C59" s="66" t="s">
        <v>224</v>
      </c>
      <c r="D59" s="66" t="s">
        <v>286</v>
      </c>
      <c r="E59" s="66">
        <v>2002</v>
      </c>
    </row>
    <row r="60" spans="1:5" ht="12.75">
      <c r="A60" s="82" t="s">
        <v>78</v>
      </c>
      <c r="B60" s="88" t="s">
        <v>289</v>
      </c>
      <c r="C60" s="66" t="s">
        <v>224</v>
      </c>
      <c r="D60" s="69" t="s">
        <v>290</v>
      </c>
      <c r="E60" s="66">
        <v>2006</v>
      </c>
    </row>
    <row r="61" spans="1:5" ht="12.75">
      <c r="A61" s="70" t="s">
        <v>67</v>
      </c>
      <c r="B61" s="66" t="s">
        <v>291</v>
      </c>
      <c r="C61" s="66" t="s">
        <v>224</v>
      </c>
      <c r="D61" s="66" t="s">
        <v>244</v>
      </c>
      <c r="E61" s="67">
        <v>2006</v>
      </c>
    </row>
    <row r="62" spans="1:5" ht="12.75">
      <c r="A62" s="70" t="s">
        <v>68</v>
      </c>
      <c r="B62" s="88" t="s">
        <v>292</v>
      </c>
      <c r="C62" s="88" t="s">
        <v>293</v>
      </c>
      <c r="D62" s="66" t="s">
        <v>244</v>
      </c>
      <c r="E62" s="67">
        <v>2006</v>
      </c>
    </row>
    <row r="63" spans="1:5" ht="12.75">
      <c r="A63" s="70" t="s">
        <v>69</v>
      </c>
      <c r="B63" s="88" t="s">
        <v>294</v>
      </c>
      <c r="C63" s="88" t="s">
        <v>295</v>
      </c>
      <c r="D63" s="66" t="s">
        <v>244</v>
      </c>
      <c r="E63" s="67">
        <v>2006</v>
      </c>
    </row>
    <row r="64" spans="1:5" ht="12.75">
      <c r="A64" s="70" t="s">
        <v>70</v>
      </c>
      <c r="B64" s="88" t="s">
        <v>296</v>
      </c>
      <c r="C64" s="66" t="s">
        <v>297</v>
      </c>
      <c r="D64" s="66" t="s">
        <v>244</v>
      </c>
      <c r="E64" s="67">
        <v>2006</v>
      </c>
    </row>
    <row r="65" spans="1:5" ht="12.75">
      <c r="A65" s="70" t="s">
        <v>71</v>
      </c>
      <c r="B65" s="66" t="s">
        <v>298</v>
      </c>
      <c r="C65" s="66" t="s">
        <v>297</v>
      </c>
      <c r="D65" s="66" t="s">
        <v>244</v>
      </c>
      <c r="E65" s="67">
        <v>2006</v>
      </c>
    </row>
    <row r="66" spans="1:5" ht="12.75">
      <c r="A66" s="70" t="s">
        <v>72</v>
      </c>
      <c r="B66" s="88" t="s">
        <v>299</v>
      </c>
      <c r="C66" s="69" t="s">
        <v>251</v>
      </c>
      <c r="D66" s="66" t="s">
        <v>244</v>
      </c>
      <c r="E66" s="67">
        <v>2006</v>
      </c>
    </row>
    <row r="67" spans="1:5" ht="12.75">
      <c r="A67" s="70" t="s">
        <v>74</v>
      </c>
      <c r="B67" s="88" t="s">
        <v>300</v>
      </c>
      <c r="C67" s="66" t="s">
        <v>301</v>
      </c>
      <c r="D67" s="66" t="s">
        <v>244</v>
      </c>
      <c r="E67" s="67">
        <v>2006</v>
      </c>
    </row>
    <row r="68" spans="1:5" ht="12.75">
      <c r="A68" s="70" t="s">
        <v>75</v>
      </c>
      <c r="B68" s="88" t="s">
        <v>302</v>
      </c>
      <c r="C68" s="66" t="s">
        <v>303</v>
      </c>
      <c r="D68" s="66" t="s">
        <v>244</v>
      </c>
      <c r="E68" s="67">
        <v>2006</v>
      </c>
    </row>
    <row r="69" spans="1:5" ht="12.75">
      <c r="A69" s="70" t="s">
        <v>76</v>
      </c>
      <c r="B69" s="88" t="s">
        <v>304</v>
      </c>
      <c r="C69" s="66" t="s">
        <v>305</v>
      </c>
      <c r="D69" s="66" t="s">
        <v>244</v>
      </c>
      <c r="E69" s="67">
        <v>2006</v>
      </c>
    </row>
    <row r="70" spans="1:5" ht="12.75">
      <c r="A70" s="84" t="s">
        <v>79</v>
      </c>
      <c r="B70" s="88" t="s">
        <v>306</v>
      </c>
      <c r="C70" s="66" t="s">
        <v>307</v>
      </c>
      <c r="D70" s="66" t="s">
        <v>244</v>
      </c>
      <c r="E70" s="67">
        <v>2006</v>
      </c>
    </row>
    <row r="71" spans="1:5" ht="12.75">
      <c r="A71" s="84" t="s">
        <v>80</v>
      </c>
      <c r="B71" s="88" t="s">
        <v>308</v>
      </c>
      <c r="C71" s="66" t="s">
        <v>307</v>
      </c>
      <c r="D71" s="66" t="s">
        <v>244</v>
      </c>
      <c r="E71" s="67">
        <v>2006</v>
      </c>
    </row>
    <row r="72" spans="1:5" ht="12.75">
      <c r="A72" s="70" t="s">
        <v>81</v>
      </c>
      <c r="B72" s="88" t="s">
        <v>309</v>
      </c>
      <c r="C72" s="66" t="s">
        <v>307</v>
      </c>
      <c r="D72" s="66" t="s">
        <v>244</v>
      </c>
      <c r="E72" s="67">
        <v>2006</v>
      </c>
    </row>
    <row r="73" spans="1:5" ht="12.75">
      <c r="A73" s="83" t="s">
        <v>47</v>
      </c>
      <c r="B73" s="63" t="s">
        <v>310</v>
      </c>
      <c r="C73" s="63" t="s">
        <v>311</v>
      </c>
      <c r="D73" s="63" t="s">
        <v>247</v>
      </c>
      <c r="E73" s="63">
        <v>2008</v>
      </c>
    </row>
    <row r="74" spans="1:5" ht="12.75">
      <c r="A74" s="85" t="s">
        <v>87</v>
      </c>
      <c r="B74" s="88" t="s">
        <v>316</v>
      </c>
      <c r="C74" s="66" t="s">
        <v>317</v>
      </c>
      <c r="D74" s="69" t="s">
        <v>318</v>
      </c>
      <c r="E74" s="69">
        <v>2008</v>
      </c>
    </row>
    <row r="75" spans="1:5" ht="12.75">
      <c r="A75" s="85" t="s">
        <v>88</v>
      </c>
      <c r="B75" s="88" t="s">
        <v>319</v>
      </c>
      <c r="C75" s="66" t="s">
        <v>317</v>
      </c>
      <c r="D75" s="69" t="s">
        <v>318</v>
      </c>
      <c r="E75" s="69">
        <v>2008</v>
      </c>
    </row>
    <row r="76" spans="1:7" ht="12" customHeight="1">
      <c r="A76" s="70" t="s">
        <v>89</v>
      </c>
      <c r="B76" s="88" t="s">
        <v>320</v>
      </c>
      <c r="C76" s="66" t="s">
        <v>317</v>
      </c>
      <c r="D76" s="69" t="s">
        <v>318</v>
      </c>
      <c r="E76" s="69">
        <v>2008</v>
      </c>
      <c r="F76" s="38"/>
      <c r="G76" s="38"/>
    </row>
    <row r="77" spans="1:5" ht="11.25" customHeight="1">
      <c r="A77" s="70" t="s">
        <v>99</v>
      </c>
      <c r="B77" s="88" t="s">
        <v>321</v>
      </c>
      <c r="C77" s="66" t="s">
        <v>317</v>
      </c>
      <c r="D77" s="69" t="s">
        <v>318</v>
      </c>
      <c r="E77" s="69">
        <v>2008</v>
      </c>
    </row>
    <row r="78" spans="1:5" ht="11.25" customHeight="1">
      <c r="A78" s="70" t="s">
        <v>90</v>
      </c>
      <c r="B78" s="88" t="s">
        <v>322</v>
      </c>
      <c r="C78" s="66" t="s">
        <v>317</v>
      </c>
      <c r="D78" s="69" t="s">
        <v>318</v>
      </c>
      <c r="E78" s="69">
        <v>2008</v>
      </c>
    </row>
    <row r="79" spans="1:5" ht="12" customHeight="1">
      <c r="A79" s="70" t="s">
        <v>100</v>
      </c>
      <c r="B79" s="88" t="s">
        <v>323</v>
      </c>
      <c r="C79" s="66" t="s">
        <v>317</v>
      </c>
      <c r="D79" s="69" t="s">
        <v>318</v>
      </c>
      <c r="E79" s="69">
        <v>2008</v>
      </c>
    </row>
    <row r="80" spans="1:5" ht="12.75">
      <c r="A80" s="70" t="s">
        <v>91</v>
      </c>
      <c r="B80" s="66" t="s">
        <v>312</v>
      </c>
      <c r="C80" s="66" t="s">
        <v>313</v>
      </c>
      <c r="D80" s="69" t="s">
        <v>314</v>
      </c>
      <c r="E80" s="66">
        <v>2008</v>
      </c>
    </row>
    <row r="81" spans="1:5" ht="12.75">
      <c r="A81" s="70" t="s">
        <v>92</v>
      </c>
      <c r="B81" s="66" t="s">
        <v>315</v>
      </c>
      <c r="C81" s="66" t="s">
        <v>313</v>
      </c>
      <c r="D81" s="69" t="s">
        <v>314</v>
      </c>
      <c r="E81" s="66">
        <v>2008</v>
      </c>
    </row>
    <row r="82" spans="1:5" ht="12.75">
      <c r="A82" s="70" t="s">
        <v>48</v>
      </c>
      <c r="B82" s="66" t="s">
        <v>324</v>
      </c>
      <c r="C82" s="66" t="s">
        <v>325</v>
      </c>
      <c r="D82" s="66" t="s">
        <v>247</v>
      </c>
      <c r="E82" s="66">
        <v>2008</v>
      </c>
    </row>
    <row r="83" spans="1:5" ht="12.75">
      <c r="A83" s="70" t="s">
        <v>476</v>
      </c>
      <c r="B83" s="66" t="s">
        <v>474</v>
      </c>
      <c r="C83" s="66" t="s">
        <v>326</v>
      </c>
      <c r="D83" s="66" t="s">
        <v>475</v>
      </c>
      <c r="E83" s="66">
        <v>2010</v>
      </c>
    </row>
    <row r="84" spans="1:5" ht="12.75">
      <c r="A84" s="86" t="s">
        <v>93</v>
      </c>
      <c r="B84" s="66" t="s">
        <v>327</v>
      </c>
      <c r="C84" s="66" t="s">
        <v>328</v>
      </c>
      <c r="D84" s="69" t="s">
        <v>329</v>
      </c>
      <c r="E84" s="69">
        <v>2009</v>
      </c>
    </row>
    <row r="85" spans="1:5" ht="12.75">
      <c r="A85" s="87" t="s">
        <v>94</v>
      </c>
      <c r="B85" s="66" t="s">
        <v>330</v>
      </c>
      <c r="C85" s="66" t="s">
        <v>331</v>
      </c>
      <c r="D85" s="69" t="s">
        <v>329</v>
      </c>
      <c r="E85" s="69">
        <v>2009</v>
      </c>
    </row>
    <row r="86" spans="1:5" ht="12.75">
      <c r="A86" s="83" t="s">
        <v>109</v>
      </c>
      <c r="B86" s="66" t="s">
        <v>332</v>
      </c>
      <c r="C86" s="66" t="s">
        <v>328</v>
      </c>
      <c r="D86" s="69" t="s">
        <v>329</v>
      </c>
      <c r="E86" s="69">
        <v>2009</v>
      </c>
    </row>
    <row r="87" spans="1:5" ht="12.75">
      <c r="A87" s="82" t="s">
        <v>110</v>
      </c>
      <c r="B87" s="66" t="s">
        <v>333</v>
      </c>
      <c r="C87" s="66" t="s">
        <v>331</v>
      </c>
      <c r="D87" s="69" t="s">
        <v>329</v>
      </c>
      <c r="E87" s="69">
        <v>2009</v>
      </c>
    </row>
    <row r="88" spans="1:5" ht="12.75">
      <c r="A88" s="70" t="s">
        <v>95</v>
      </c>
      <c r="B88" s="66" t="s">
        <v>334</v>
      </c>
      <c r="C88" s="66" t="s">
        <v>328</v>
      </c>
      <c r="D88" s="69" t="s">
        <v>335</v>
      </c>
      <c r="E88" s="69">
        <v>2009</v>
      </c>
    </row>
    <row r="89" spans="1:5" ht="12.75">
      <c r="A89" s="82" t="s">
        <v>96</v>
      </c>
      <c r="B89" s="66" t="s">
        <v>336</v>
      </c>
      <c r="C89" s="66" t="s">
        <v>331</v>
      </c>
      <c r="D89" s="69" t="s">
        <v>335</v>
      </c>
      <c r="E89" s="69">
        <v>2009</v>
      </c>
    </row>
    <row r="90" spans="1:5" ht="12.75">
      <c r="A90" s="70" t="s">
        <v>82</v>
      </c>
      <c r="B90" s="66" t="s">
        <v>337</v>
      </c>
      <c r="C90" s="66" t="s">
        <v>224</v>
      </c>
      <c r="D90" s="69" t="s">
        <v>338</v>
      </c>
      <c r="E90" s="69">
        <v>2006</v>
      </c>
    </row>
    <row r="91" spans="1:5" ht="12.75">
      <c r="A91" s="70" t="s">
        <v>83</v>
      </c>
      <c r="B91" s="66" t="s">
        <v>339</v>
      </c>
      <c r="C91" s="66" t="s">
        <v>224</v>
      </c>
      <c r="D91" s="69" t="s">
        <v>338</v>
      </c>
      <c r="E91" s="69">
        <v>2006</v>
      </c>
    </row>
    <row r="92" spans="1:13" ht="12.75">
      <c r="A92" s="70" t="s">
        <v>84</v>
      </c>
      <c r="B92" s="66" t="s">
        <v>340</v>
      </c>
      <c r="C92" s="66" t="s">
        <v>224</v>
      </c>
      <c r="D92" s="69" t="s">
        <v>338</v>
      </c>
      <c r="E92" s="69">
        <v>2006</v>
      </c>
      <c r="M92" s="1"/>
    </row>
    <row r="93" spans="1:5" ht="12.75">
      <c r="A93" s="70" t="s">
        <v>107</v>
      </c>
      <c r="B93" s="66" t="s">
        <v>341</v>
      </c>
      <c r="C93" s="66" t="s">
        <v>224</v>
      </c>
      <c r="D93" s="69" t="s">
        <v>338</v>
      </c>
      <c r="E93" s="69">
        <v>2006</v>
      </c>
    </row>
    <row r="94" spans="1:5" ht="12.75">
      <c r="A94" s="70" t="s">
        <v>108</v>
      </c>
      <c r="B94" s="66" t="s">
        <v>342</v>
      </c>
      <c r="C94" s="66" t="s">
        <v>343</v>
      </c>
      <c r="D94" s="69" t="s">
        <v>338</v>
      </c>
      <c r="E94" s="69">
        <v>2006</v>
      </c>
    </row>
    <row r="95" spans="1:5" ht="12.75">
      <c r="A95" s="70" t="s">
        <v>85</v>
      </c>
      <c r="B95" s="66" t="s">
        <v>345</v>
      </c>
      <c r="C95" s="66" t="s">
        <v>224</v>
      </c>
      <c r="D95" s="69" t="s">
        <v>338</v>
      </c>
      <c r="E95" s="69">
        <v>2006</v>
      </c>
    </row>
    <row r="96" spans="1:5" ht="12.75">
      <c r="A96" s="70" t="s">
        <v>86</v>
      </c>
      <c r="B96" s="66" t="s">
        <v>344</v>
      </c>
      <c r="C96" s="66" t="s">
        <v>224</v>
      </c>
      <c r="D96" s="69" t="s">
        <v>338</v>
      </c>
      <c r="E96" s="69">
        <v>2006</v>
      </c>
    </row>
    <row r="97" spans="1:5" ht="12.75">
      <c r="A97" s="70" t="s">
        <v>97</v>
      </c>
      <c r="B97" s="66" t="s">
        <v>346</v>
      </c>
      <c r="C97" s="66" t="s">
        <v>347</v>
      </c>
      <c r="D97" s="69" t="s">
        <v>318</v>
      </c>
      <c r="E97" s="69">
        <v>2008</v>
      </c>
    </row>
    <row r="98" spans="1:5" ht="12.75">
      <c r="A98" s="70" t="s">
        <v>98</v>
      </c>
      <c r="B98" s="66" t="s">
        <v>348</v>
      </c>
      <c r="C98" s="66" t="s">
        <v>347</v>
      </c>
      <c r="D98" s="69" t="s">
        <v>318</v>
      </c>
      <c r="E98" s="69">
        <v>2008</v>
      </c>
    </row>
    <row r="99" spans="1:5" ht="12.75">
      <c r="A99" s="70" t="s">
        <v>105</v>
      </c>
      <c r="B99" s="88" t="s">
        <v>349</v>
      </c>
      <c r="C99" s="66" t="s">
        <v>350</v>
      </c>
      <c r="D99" s="69" t="s">
        <v>351</v>
      </c>
      <c r="E99" s="69">
        <v>2003</v>
      </c>
    </row>
    <row r="100" spans="1:5" ht="12.75">
      <c r="A100" s="70" t="s">
        <v>106</v>
      </c>
      <c r="B100" s="88" t="s">
        <v>352</v>
      </c>
      <c r="C100" s="66" t="s">
        <v>353</v>
      </c>
      <c r="D100" s="69" t="s">
        <v>351</v>
      </c>
      <c r="E100" s="69">
        <v>2003</v>
      </c>
    </row>
    <row r="101" spans="1:5" ht="12.75">
      <c r="A101" s="70" t="s">
        <v>111</v>
      </c>
      <c r="B101" s="66" t="s">
        <v>354</v>
      </c>
      <c r="C101" s="66" t="s">
        <v>355</v>
      </c>
      <c r="D101" s="69" t="s">
        <v>356</v>
      </c>
      <c r="E101" s="69" t="s">
        <v>357</v>
      </c>
    </row>
    <row r="102" spans="1:5" ht="12.75">
      <c r="A102" s="70" t="s">
        <v>112</v>
      </c>
      <c r="B102" s="66" t="s">
        <v>358</v>
      </c>
      <c r="C102" s="66" t="s">
        <v>355</v>
      </c>
      <c r="D102" s="69" t="s">
        <v>356</v>
      </c>
      <c r="E102" s="69" t="s">
        <v>357</v>
      </c>
    </row>
    <row r="103" spans="1:5" ht="12.75">
      <c r="A103" s="70" t="s">
        <v>113</v>
      </c>
      <c r="B103" s="66" t="s">
        <v>359</v>
      </c>
      <c r="C103" s="66" t="s">
        <v>355</v>
      </c>
      <c r="D103" s="69" t="s">
        <v>356</v>
      </c>
      <c r="E103" s="69" t="s">
        <v>361</v>
      </c>
    </row>
    <row r="104" spans="1:5" ht="12.75">
      <c r="A104" s="83" t="s">
        <v>118</v>
      </c>
      <c r="B104" s="66" t="s">
        <v>366</v>
      </c>
      <c r="C104" s="66" t="s">
        <v>355</v>
      </c>
      <c r="D104" s="69" t="s">
        <v>356</v>
      </c>
      <c r="E104" s="69" t="s">
        <v>361</v>
      </c>
    </row>
    <row r="105" spans="1:5" ht="12.75">
      <c r="A105" s="83" t="s">
        <v>119</v>
      </c>
      <c r="B105" s="66" t="s">
        <v>367</v>
      </c>
      <c r="C105" s="66" t="s">
        <v>355</v>
      </c>
      <c r="D105" s="69" t="s">
        <v>356</v>
      </c>
      <c r="E105" s="69" t="s">
        <v>361</v>
      </c>
    </row>
    <row r="106" spans="1:5" ht="12.75">
      <c r="A106" s="83" t="s">
        <v>120</v>
      </c>
      <c r="B106" s="66" t="s">
        <v>362</v>
      </c>
      <c r="C106" s="66" t="s">
        <v>355</v>
      </c>
      <c r="D106" s="69" t="s">
        <v>356</v>
      </c>
      <c r="E106" s="69" t="s">
        <v>361</v>
      </c>
    </row>
    <row r="107" spans="1:5" ht="12.75">
      <c r="A107" s="83" t="s">
        <v>363</v>
      </c>
      <c r="B107" s="66" t="s">
        <v>368</v>
      </c>
      <c r="C107" s="66" t="s">
        <v>355</v>
      </c>
      <c r="D107" s="69" t="s">
        <v>356</v>
      </c>
      <c r="E107" s="69" t="s">
        <v>361</v>
      </c>
    </row>
    <row r="108" spans="1:5" ht="12.75">
      <c r="A108" s="83" t="s">
        <v>364</v>
      </c>
      <c r="B108" s="66" t="s">
        <v>369</v>
      </c>
      <c r="C108" s="66" t="s">
        <v>355</v>
      </c>
      <c r="D108" s="69" t="s">
        <v>356</v>
      </c>
      <c r="E108" s="69" t="s">
        <v>361</v>
      </c>
    </row>
    <row r="109" spans="1:5" ht="12.75">
      <c r="A109" s="83" t="s">
        <v>365</v>
      </c>
      <c r="B109" s="66" t="s">
        <v>370</v>
      </c>
      <c r="C109" s="66" t="s">
        <v>355</v>
      </c>
      <c r="D109" s="69" t="s">
        <v>356</v>
      </c>
      <c r="E109" s="69" t="s">
        <v>361</v>
      </c>
    </row>
    <row r="110" spans="1:5" ht="12.75">
      <c r="A110" s="70" t="s">
        <v>124</v>
      </c>
      <c r="B110" s="66" t="s">
        <v>371</v>
      </c>
      <c r="C110" s="66" t="s">
        <v>355</v>
      </c>
      <c r="D110" s="69" t="s">
        <v>356</v>
      </c>
      <c r="E110" s="69" t="s">
        <v>361</v>
      </c>
    </row>
    <row r="111" spans="1:5" ht="12.75">
      <c r="A111" s="70" t="s">
        <v>125</v>
      </c>
      <c r="B111" s="66" t="s">
        <v>372</v>
      </c>
      <c r="C111" s="66" t="s">
        <v>355</v>
      </c>
      <c r="D111" s="69" t="s">
        <v>356</v>
      </c>
      <c r="E111" s="69" t="s">
        <v>361</v>
      </c>
    </row>
    <row r="112" spans="1:5" ht="12.75">
      <c r="A112" s="70" t="s">
        <v>126</v>
      </c>
      <c r="B112" s="66" t="s">
        <v>373</v>
      </c>
      <c r="C112" s="66" t="s">
        <v>355</v>
      </c>
      <c r="D112" s="69" t="s">
        <v>356</v>
      </c>
      <c r="E112" s="69" t="s">
        <v>361</v>
      </c>
    </row>
    <row r="113" spans="1:5" ht="12.75">
      <c r="A113" s="70" t="s">
        <v>127</v>
      </c>
      <c r="B113" s="66" t="s">
        <v>374</v>
      </c>
      <c r="C113" s="66" t="s">
        <v>355</v>
      </c>
      <c r="D113" s="69" t="s">
        <v>356</v>
      </c>
      <c r="E113" s="69" t="s">
        <v>361</v>
      </c>
    </row>
    <row r="114" spans="1:5" ht="12.75">
      <c r="A114" s="70" t="s">
        <v>128</v>
      </c>
      <c r="B114" s="66" t="s">
        <v>387</v>
      </c>
      <c r="C114" s="66" t="s">
        <v>355</v>
      </c>
      <c r="D114" s="69" t="s">
        <v>356</v>
      </c>
      <c r="E114" s="69" t="s">
        <v>361</v>
      </c>
    </row>
    <row r="115" spans="1:5" ht="12.75">
      <c r="A115" s="70" t="s">
        <v>129</v>
      </c>
      <c r="B115" s="66" t="s">
        <v>375</v>
      </c>
      <c r="C115" s="66" t="s">
        <v>355</v>
      </c>
      <c r="D115" s="69" t="s">
        <v>356</v>
      </c>
      <c r="E115" s="69" t="s">
        <v>361</v>
      </c>
    </row>
    <row r="116" spans="1:5" ht="12.75">
      <c r="A116" s="70" t="s">
        <v>130</v>
      </c>
      <c r="B116" s="66" t="s">
        <v>376</v>
      </c>
      <c r="C116" s="66" t="s">
        <v>355</v>
      </c>
      <c r="D116" s="69" t="s">
        <v>356</v>
      </c>
      <c r="E116" s="69" t="s">
        <v>361</v>
      </c>
    </row>
    <row r="117" spans="1:5" ht="12.75">
      <c r="A117" s="70" t="s">
        <v>131</v>
      </c>
      <c r="B117" s="66" t="s">
        <v>377</v>
      </c>
      <c r="C117" s="66" t="s">
        <v>355</v>
      </c>
      <c r="D117" s="69" t="s">
        <v>356</v>
      </c>
      <c r="E117" s="69" t="s">
        <v>361</v>
      </c>
    </row>
    <row r="118" spans="1:5" ht="12.75">
      <c r="A118" s="70" t="s">
        <v>132</v>
      </c>
      <c r="B118" s="66" t="s">
        <v>378</v>
      </c>
      <c r="C118" s="66" t="s">
        <v>355</v>
      </c>
      <c r="D118" s="69" t="s">
        <v>356</v>
      </c>
      <c r="E118" s="69" t="s">
        <v>361</v>
      </c>
    </row>
    <row r="119" spans="1:5" ht="12.75">
      <c r="A119" s="70" t="s">
        <v>133</v>
      </c>
      <c r="B119" s="66" t="s">
        <v>379</v>
      </c>
      <c r="C119" s="66" t="s">
        <v>355</v>
      </c>
      <c r="D119" s="69" t="s">
        <v>356</v>
      </c>
      <c r="E119" s="69" t="s">
        <v>361</v>
      </c>
    </row>
    <row r="120" spans="1:5" ht="12.75">
      <c r="A120" s="70" t="s">
        <v>134</v>
      </c>
      <c r="B120" s="66" t="s">
        <v>388</v>
      </c>
      <c r="C120" s="66" t="s">
        <v>355</v>
      </c>
      <c r="D120" s="69" t="s">
        <v>356</v>
      </c>
      <c r="E120" s="69" t="s">
        <v>361</v>
      </c>
    </row>
    <row r="121" spans="1:5" ht="12.75">
      <c r="A121" s="70" t="s">
        <v>135</v>
      </c>
      <c r="B121" s="66" t="s">
        <v>380</v>
      </c>
      <c r="C121" s="66" t="s">
        <v>355</v>
      </c>
      <c r="D121" s="69" t="s">
        <v>356</v>
      </c>
      <c r="E121" s="69" t="s">
        <v>361</v>
      </c>
    </row>
    <row r="122" spans="1:5" ht="12.75">
      <c r="A122" s="70" t="s">
        <v>136</v>
      </c>
      <c r="B122" s="66" t="s">
        <v>381</v>
      </c>
      <c r="C122" s="66" t="s">
        <v>355</v>
      </c>
      <c r="D122" s="69" t="s">
        <v>356</v>
      </c>
      <c r="E122" s="69" t="s">
        <v>361</v>
      </c>
    </row>
    <row r="123" spans="1:5" ht="12.75">
      <c r="A123" s="70" t="s">
        <v>137</v>
      </c>
      <c r="B123" s="66" t="s">
        <v>386</v>
      </c>
      <c r="C123" s="66" t="s">
        <v>355</v>
      </c>
      <c r="D123" s="69" t="s">
        <v>356</v>
      </c>
      <c r="E123" s="69" t="s">
        <v>361</v>
      </c>
    </row>
    <row r="124" spans="1:5" ht="12.75">
      <c r="A124" s="70" t="s">
        <v>138</v>
      </c>
      <c r="B124" s="66" t="s">
        <v>382</v>
      </c>
      <c r="C124" s="66" t="s">
        <v>355</v>
      </c>
      <c r="D124" s="69" t="s">
        <v>356</v>
      </c>
      <c r="E124" s="69" t="s">
        <v>361</v>
      </c>
    </row>
    <row r="125" spans="1:5" ht="12.75">
      <c r="A125" s="70" t="s">
        <v>139</v>
      </c>
      <c r="B125" s="66" t="s">
        <v>383</v>
      </c>
      <c r="C125" s="66" t="s">
        <v>355</v>
      </c>
      <c r="D125" s="69" t="s">
        <v>356</v>
      </c>
      <c r="E125" s="69" t="s">
        <v>361</v>
      </c>
    </row>
    <row r="126" spans="1:5" ht="12.75">
      <c r="A126" s="70" t="s">
        <v>140</v>
      </c>
      <c r="B126" s="66" t="s">
        <v>384</v>
      </c>
      <c r="C126" s="66" t="s">
        <v>355</v>
      </c>
      <c r="D126" s="69" t="s">
        <v>356</v>
      </c>
      <c r="E126" s="69" t="s">
        <v>361</v>
      </c>
    </row>
    <row r="127" spans="1:5" ht="12.75">
      <c r="A127" s="70" t="s">
        <v>141</v>
      </c>
      <c r="B127" s="66" t="s">
        <v>385</v>
      </c>
      <c r="C127" s="66" t="s">
        <v>355</v>
      </c>
      <c r="D127" s="69" t="s">
        <v>356</v>
      </c>
      <c r="E127" s="69" t="s">
        <v>361</v>
      </c>
    </row>
    <row r="128" spans="1:5" ht="12.75">
      <c r="A128" s="70" t="s">
        <v>142</v>
      </c>
      <c r="B128" s="66" t="s">
        <v>406</v>
      </c>
      <c r="C128" s="69" t="s">
        <v>410</v>
      </c>
      <c r="D128" s="66" t="s">
        <v>390</v>
      </c>
      <c r="E128" s="69" t="s">
        <v>361</v>
      </c>
    </row>
    <row r="129" spans="1:5" ht="12.75">
      <c r="A129" s="70" t="s">
        <v>143</v>
      </c>
      <c r="B129" s="91" t="s">
        <v>407</v>
      </c>
      <c r="C129" s="69" t="s">
        <v>411</v>
      </c>
      <c r="D129" s="66" t="s">
        <v>390</v>
      </c>
      <c r="E129" s="69" t="s">
        <v>361</v>
      </c>
    </row>
    <row r="130" spans="1:5" ht="12.75">
      <c r="A130" s="70" t="s">
        <v>144</v>
      </c>
      <c r="B130" s="66" t="s">
        <v>408</v>
      </c>
      <c r="C130" s="69" t="s">
        <v>412</v>
      </c>
      <c r="D130" s="66" t="s">
        <v>390</v>
      </c>
      <c r="E130" s="69" t="s">
        <v>361</v>
      </c>
    </row>
    <row r="131" spans="1:5" ht="12.75">
      <c r="A131" s="70" t="s">
        <v>145</v>
      </c>
      <c r="B131" s="91" t="s">
        <v>409</v>
      </c>
      <c r="C131" s="69" t="s">
        <v>413</v>
      </c>
      <c r="D131" s="66" t="s">
        <v>390</v>
      </c>
      <c r="E131" s="69" t="s">
        <v>361</v>
      </c>
    </row>
    <row r="132" spans="1:5" ht="12.75">
      <c r="A132" s="70" t="s">
        <v>146</v>
      </c>
      <c r="B132" s="66" t="s">
        <v>395</v>
      </c>
      <c r="C132" s="69" t="s">
        <v>394</v>
      </c>
      <c r="D132" s="66" t="s">
        <v>390</v>
      </c>
      <c r="E132" s="69" t="s">
        <v>361</v>
      </c>
    </row>
    <row r="133" spans="1:5" ht="12.75">
      <c r="A133" s="70" t="s">
        <v>147</v>
      </c>
      <c r="B133" s="91" t="s">
        <v>392</v>
      </c>
      <c r="C133" s="69" t="s">
        <v>393</v>
      </c>
      <c r="D133" s="66" t="s">
        <v>390</v>
      </c>
      <c r="E133" s="69" t="s">
        <v>361</v>
      </c>
    </row>
    <row r="134" spans="1:5" ht="12.75">
      <c r="A134" s="70" t="s">
        <v>148</v>
      </c>
      <c r="B134" s="66" t="s">
        <v>397</v>
      </c>
      <c r="C134" s="69" t="s">
        <v>396</v>
      </c>
      <c r="D134" s="66" t="s">
        <v>390</v>
      </c>
      <c r="E134" s="69" t="s">
        <v>361</v>
      </c>
    </row>
    <row r="135" spans="1:5" ht="12.75">
      <c r="A135" s="70" t="s">
        <v>149</v>
      </c>
      <c r="B135" s="91" t="s">
        <v>391</v>
      </c>
      <c r="C135" s="69" t="s">
        <v>389</v>
      </c>
      <c r="D135" s="66" t="s">
        <v>390</v>
      </c>
      <c r="E135" s="69" t="s">
        <v>361</v>
      </c>
    </row>
    <row r="136" spans="1:5" ht="12.75">
      <c r="A136" s="70" t="s">
        <v>150</v>
      </c>
      <c r="B136" s="66" t="s">
        <v>398</v>
      </c>
      <c r="C136" s="69" t="s">
        <v>402</v>
      </c>
      <c r="D136" s="66" t="s">
        <v>390</v>
      </c>
      <c r="E136" s="69" t="s">
        <v>361</v>
      </c>
    </row>
    <row r="137" spans="1:5" ht="12.75">
      <c r="A137" s="70" t="s">
        <v>151</v>
      </c>
      <c r="B137" s="91" t="s">
        <v>399</v>
      </c>
      <c r="C137" s="69" t="s">
        <v>403</v>
      </c>
      <c r="D137" s="66" t="s">
        <v>390</v>
      </c>
      <c r="E137" s="69" t="s">
        <v>361</v>
      </c>
    </row>
    <row r="138" spans="1:5" ht="12.75">
      <c r="A138" s="70" t="s">
        <v>152</v>
      </c>
      <c r="B138" s="66" t="s">
        <v>400</v>
      </c>
      <c r="C138" s="69" t="s">
        <v>404</v>
      </c>
      <c r="D138" s="66" t="s">
        <v>390</v>
      </c>
      <c r="E138" s="69" t="s">
        <v>361</v>
      </c>
    </row>
    <row r="139" spans="1:5" ht="12.75">
      <c r="A139" s="70" t="s">
        <v>153</v>
      </c>
      <c r="B139" s="91" t="s">
        <v>401</v>
      </c>
      <c r="C139" s="69" t="s">
        <v>405</v>
      </c>
      <c r="D139" s="66" t="s">
        <v>390</v>
      </c>
      <c r="E139" s="69" t="s">
        <v>361</v>
      </c>
    </row>
    <row r="140" spans="1:5" ht="12.75">
      <c r="A140" s="70" t="s">
        <v>154</v>
      </c>
      <c r="B140" s="66" t="s">
        <v>415</v>
      </c>
      <c r="C140" s="69" t="s">
        <v>414</v>
      </c>
      <c r="D140" s="66" t="s">
        <v>390</v>
      </c>
      <c r="E140" s="69" t="s">
        <v>361</v>
      </c>
    </row>
    <row r="141" spans="1:5" ht="12.75">
      <c r="A141" s="70" t="s">
        <v>155</v>
      </c>
      <c r="B141" s="66" t="s">
        <v>416</v>
      </c>
      <c r="C141" s="69" t="s">
        <v>414</v>
      </c>
      <c r="D141" s="66" t="s">
        <v>390</v>
      </c>
      <c r="E141" s="69" t="s">
        <v>361</v>
      </c>
    </row>
    <row r="142" spans="1:5" ht="12.75">
      <c r="A142" s="70" t="s">
        <v>156</v>
      </c>
      <c r="B142" s="66" t="s">
        <v>417</v>
      </c>
      <c r="C142" s="69" t="s">
        <v>414</v>
      </c>
      <c r="D142" s="66" t="s">
        <v>390</v>
      </c>
      <c r="E142" s="69" t="s">
        <v>361</v>
      </c>
    </row>
    <row r="143" spans="1:5" ht="12.75">
      <c r="A143" s="70" t="s">
        <v>157</v>
      </c>
      <c r="B143" s="66" t="s">
        <v>418</v>
      </c>
      <c r="C143" s="69" t="s">
        <v>414</v>
      </c>
      <c r="D143" s="66" t="s">
        <v>390</v>
      </c>
      <c r="E143" s="69" t="s">
        <v>361</v>
      </c>
    </row>
    <row r="144" spans="1:5" ht="12.75">
      <c r="A144" s="70" t="s">
        <v>158</v>
      </c>
      <c r="B144" s="66" t="s">
        <v>419</v>
      </c>
      <c r="C144" s="69" t="s">
        <v>414</v>
      </c>
      <c r="D144" s="66" t="s">
        <v>390</v>
      </c>
      <c r="E144" s="69" t="s">
        <v>361</v>
      </c>
    </row>
    <row r="145" spans="1:5" ht="12.75">
      <c r="A145" s="70" t="s">
        <v>159</v>
      </c>
      <c r="B145" s="66" t="s">
        <v>420</v>
      </c>
      <c r="C145" s="69" t="s">
        <v>414</v>
      </c>
      <c r="D145" s="66" t="s">
        <v>390</v>
      </c>
      <c r="E145" s="69" t="s">
        <v>361</v>
      </c>
    </row>
    <row r="146" spans="1:5" ht="12.75">
      <c r="A146" s="70" t="s">
        <v>160</v>
      </c>
      <c r="B146" s="69" t="s">
        <v>421</v>
      </c>
      <c r="C146" s="69" t="s">
        <v>414</v>
      </c>
      <c r="D146" s="66" t="s">
        <v>390</v>
      </c>
      <c r="E146" s="69" t="s">
        <v>361</v>
      </c>
    </row>
    <row r="147" spans="1:5" ht="12.75">
      <c r="A147" s="70" t="s">
        <v>161</v>
      </c>
      <c r="B147" s="69" t="s">
        <v>422</v>
      </c>
      <c r="C147" s="69" t="s">
        <v>414</v>
      </c>
      <c r="D147" s="66" t="s">
        <v>390</v>
      </c>
      <c r="E147" s="69" t="s">
        <v>361</v>
      </c>
    </row>
    <row r="148" spans="1:5" ht="12.75">
      <c r="A148" s="70" t="s">
        <v>162</v>
      </c>
      <c r="B148" s="69" t="s">
        <v>423</v>
      </c>
      <c r="C148" s="69" t="s">
        <v>414</v>
      </c>
      <c r="D148" s="66" t="s">
        <v>390</v>
      </c>
      <c r="E148" s="69" t="s">
        <v>361</v>
      </c>
    </row>
    <row r="149" spans="1:5" ht="12.75">
      <c r="A149" s="70" t="s">
        <v>163</v>
      </c>
      <c r="B149" s="69" t="s">
        <v>424</v>
      </c>
      <c r="C149" s="69" t="s">
        <v>414</v>
      </c>
      <c r="D149" s="66" t="s">
        <v>390</v>
      </c>
      <c r="E149" s="69" t="s">
        <v>361</v>
      </c>
    </row>
    <row r="150" spans="1:5" ht="12.75">
      <c r="A150" s="70" t="s">
        <v>164</v>
      </c>
      <c r="B150" s="69" t="s">
        <v>425</v>
      </c>
      <c r="C150" s="69" t="s">
        <v>414</v>
      </c>
      <c r="D150" s="66" t="s">
        <v>390</v>
      </c>
      <c r="E150" s="69" t="s">
        <v>361</v>
      </c>
    </row>
    <row r="151" spans="1:5" ht="12.75">
      <c r="A151" s="70" t="s">
        <v>165</v>
      </c>
      <c r="B151" s="69" t="s">
        <v>426</v>
      </c>
      <c r="C151" s="69" t="s">
        <v>414</v>
      </c>
      <c r="D151" s="66" t="s">
        <v>390</v>
      </c>
      <c r="E151" s="69" t="s">
        <v>361</v>
      </c>
    </row>
    <row r="152" spans="1:5" ht="12.75">
      <c r="A152" s="70" t="s">
        <v>166</v>
      </c>
      <c r="B152" s="69" t="s">
        <v>427</v>
      </c>
      <c r="C152" s="69" t="s">
        <v>414</v>
      </c>
      <c r="D152" s="66" t="s">
        <v>390</v>
      </c>
      <c r="E152" s="69" t="s">
        <v>361</v>
      </c>
    </row>
    <row r="153" spans="1:5" ht="12.75">
      <c r="A153" s="70" t="s">
        <v>167</v>
      </c>
      <c r="B153" s="69" t="s">
        <v>428</v>
      </c>
      <c r="C153" s="69" t="s">
        <v>414</v>
      </c>
      <c r="D153" s="66" t="s">
        <v>390</v>
      </c>
      <c r="E153" s="69" t="s">
        <v>361</v>
      </c>
    </row>
    <row r="154" spans="1:5" ht="12.75">
      <c r="A154" s="70" t="s">
        <v>168</v>
      </c>
      <c r="B154" s="69" t="s">
        <v>429</v>
      </c>
      <c r="C154" s="69" t="s">
        <v>414</v>
      </c>
      <c r="D154" s="66" t="s">
        <v>390</v>
      </c>
      <c r="E154" s="69" t="s">
        <v>361</v>
      </c>
    </row>
    <row r="155" spans="1:5" ht="12.75">
      <c r="A155" s="81" t="s">
        <v>169</v>
      </c>
      <c r="B155" s="66" t="s">
        <v>430</v>
      </c>
      <c r="C155" s="66" t="s">
        <v>431</v>
      </c>
      <c r="D155" s="66" t="s">
        <v>360</v>
      </c>
      <c r="E155" s="66" t="s">
        <v>361</v>
      </c>
    </row>
    <row r="156" spans="1:5" ht="12.75">
      <c r="A156" s="81" t="s">
        <v>170</v>
      </c>
      <c r="B156" s="66" t="s">
        <v>432</v>
      </c>
      <c r="C156" s="66" t="s">
        <v>431</v>
      </c>
      <c r="D156" s="66" t="s">
        <v>360</v>
      </c>
      <c r="E156" s="66" t="s">
        <v>361</v>
      </c>
    </row>
    <row r="157" spans="1:5" ht="12.75">
      <c r="A157" s="81" t="s">
        <v>171</v>
      </c>
      <c r="B157" s="66" t="s">
        <v>433</v>
      </c>
      <c r="C157" s="66" t="s">
        <v>431</v>
      </c>
      <c r="D157" s="66" t="s">
        <v>360</v>
      </c>
      <c r="E157" s="66" t="s">
        <v>361</v>
      </c>
    </row>
    <row r="158" spans="1:5" ht="12.75">
      <c r="A158" s="87" t="s">
        <v>172</v>
      </c>
      <c r="B158" s="66" t="s">
        <v>434</v>
      </c>
      <c r="C158" s="66" t="s">
        <v>431</v>
      </c>
      <c r="D158" s="66" t="s">
        <v>360</v>
      </c>
      <c r="E158" s="66" t="s">
        <v>361</v>
      </c>
    </row>
    <row r="159" spans="1:5" ht="12.75">
      <c r="A159" s="87" t="s">
        <v>173</v>
      </c>
      <c r="B159" s="66" t="s">
        <v>435</v>
      </c>
      <c r="C159" s="66" t="s">
        <v>431</v>
      </c>
      <c r="D159" s="66" t="s">
        <v>360</v>
      </c>
      <c r="E159" s="66" t="s">
        <v>361</v>
      </c>
    </row>
    <row r="160" spans="1:5" ht="12.75">
      <c r="A160" s="87" t="s">
        <v>174</v>
      </c>
      <c r="B160" s="66" t="s">
        <v>436</v>
      </c>
      <c r="C160" s="66" t="s">
        <v>431</v>
      </c>
      <c r="D160" s="66" t="s">
        <v>360</v>
      </c>
      <c r="E160" s="66" t="s">
        <v>361</v>
      </c>
    </row>
    <row r="161" spans="1:5" ht="12.75">
      <c r="A161" s="87" t="s">
        <v>175</v>
      </c>
      <c r="B161" s="66" t="s">
        <v>437</v>
      </c>
      <c r="C161" s="66" t="s">
        <v>431</v>
      </c>
      <c r="D161" s="66" t="s">
        <v>360</v>
      </c>
      <c r="E161" s="66" t="s">
        <v>361</v>
      </c>
    </row>
    <row r="162" spans="1:5" ht="12.75">
      <c r="A162" s="87" t="s">
        <v>176</v>
      </c>
      <c r="B162" s="66" t="s">
        <v>438</v>
      </c>
      <c r="C162" s="66" t="s">
        <v>431</v>
      </c>
      <c r="D162" s="66" t="s">
        <v>360</v>
      </c>
      <c r="E162" s="66" t="s">
        <v>361</v>
      </c>
    </row>
    <row r="163" spans="1:5" ht="12.75">
      <c r="A163" s="87" t="s">
        <v>177</v>
      </c>
      <c r="B163" s="66" t="s">
        <v>439</v>
      </c>
      <c r="C163" s="66" t="s">
        <v>431</v>
      </c>
      <c r="D163" s="66" t="s">
        <v>360</v>
      </c>
      <c r="E163" s="66" t="s">
        <v>361</v>
      </c>
    </row>
    <row r="164" spans="1:5" ht="12.75">
      <c r="A164" s="87" t="s">
        <v>178</v>
      </c>
      <c r="B164" s="66" t="s">
        <v>440</v>
      </c>
      <c r="C164" s="66" t="s">
        <v>431</v>
      </c>
      <c r="D164" s="66" t="s">
        <v>360</v>
      </c>
      <c r="E164" s="66" t="s">
        <v>361</v>
      </c>
    </row>
    <row r="165" spans="1:5" ht="12.75">
      <c r="A165" s="87" t="s">
        <v>179</v>
      </c>
      <c r="B165" s="66" t="s">
        <v>441</v>
      </c>
      <c r="C165" s="66" t="s">
        <v>431</v>
      </c>
      <c r="D165" s="66" t="s">
        <v>360</v>
      </c>
      <c r="E165" s="66" t="s">
        <v>361</v>
      </c>
    </row>
    <row r="166" spans="1:5" ht="12.75">
      <c r="A166" s="87" t="s">
        <v>180</v>
      </c>
      <c r="B166" s="66" t="s">
        <v>442</v>
      </c>
      <c r="C166" s="66" t="s">
        <v>431</v>
      </c>
      <c r="D166" s="66" t="s">
        <v>360</v>
      </c>
      <c r="E166" s="66" t="s">
        <v>361</v>
      </c>
    </row>
    <row r="167" spans="1:5" ht="12.75">
      <c r="A167" s="81" t="s">
        <v>181</v>
      </c>
      <c r="B167" s="66" t="s">
        <v>443</v>
      </c>
      <c r="C167" s="66" t="s">
        <v>431</v>
      </c>
      <c r="D167" s="66" t="s">
        <v>360</v>
      </c>
      <c r="E167" s="66" t="s">
        <v>361</v>
      </c>
    </row>
    <row r="168" spans="1:5" ht="12.75">
      <c r="A168" s="81" t="s">
        <v>182</v>
      </c>
      <c r="B168" s="66" t="s">
        <v>444</v>
      </c>
      <c r="C168" s="66" t="s">
        <v>431</v>
      </c>
      <c r="D168" s="66" t="s">
        <v>360</v>
      </c>
      <c r="E168" s="66" t="s">
        <v>361</v>
      </c>
    </row>
    <row r="169" spans="1:5" ht="12.75">
      <c r="A169" s="81" t="s">
        <v>183</v>
      </c>
      <c r="B169" s="66" t="s">
        <v>445</v>
      </c>
      <c r="C169" s="66" t="s">
        <v>431</v>
      </c>
      <c r="D169" s="66" t="s">
        <v>360</v>
      </c>
      <c r="E169" s="66" t="s">
        <v>361</v>
      </c>
    </row>
    <row r="170" spans="1:5" ht="12.75">
      <c r="A170" s="87" t="s">
        <v>184</v>
      </c>
      <c r="B170" s="66" t="s">
        <v>452</v>
      </c>
      <c r="C170" s="66" t="s">
        <v>431</v>
      </c>
      <c r="D170" s="66" t="s">
        <v>360</v>
      </c>
      <c r="E170" s="66" t="s">
        <v>361</v>
      </c>
    </row>
    <row r="171" spans="1:5" ht="12.75">
      <c r="A171" s="87" t="s">
        <v>185</v>
      </c>
      <c r="B171" s="66" t="s">
        <v>453</v>
      </c>
      <c r="C171" s="66" t="s">
        <v>431</v>
      </c>
      <c r="D171" s="66" t="s">
        <v>360</v>
      </c>
      <c r="E171" s="66" t="s">
        <v>361</v>
      </c>
    </row>
    <row r="172" spans="1:5" ht="12.75">
      <c r="A172" s="87" t="s">
        <v>186</v>
      </c>
      <c r="B172" s="66" t="s">
        <v>454</v>
      </c>
      <c r="C172" s="66" t="s">
        <v>431</v>
      </c>
      <c r="D172" s="66" t="s">
        <v>360</v>
      </c>
      <c r="E172" s="66" t="s">
        <v>361</v>
      </c>
    </row>
    <row r="173" spans="1:5" ht="12.75">
      <c r="A173" s="87" t="s">
        <v>187</v>
      </c>
      <c r="B173" s="66" t="s">
        <v>446</v>
      </c>
      <c r="C173" s="66" t="s">
        <v>431</v>
      </c>
      <c r="D173" s="66" t="s">
        <v>360</v>
      </c>
      <c r="E173" s="66" t="s">
        <v>361</v>
      </c>
    </row>
    <row r="174" spans="1:5" ht="12.75">
      <c r="A174" s="87" t="s">
        <v>188</v>
      </c>
      <c r="B174" s="66" t="s">
        <v>447</v>
      </c>
      <c r="C174" s="66" t="s">
        <v>431</v>
      </c>
      <c r="D174" s="66" t="s">
        <v>360</v>
      </c>
      <c r="E174" s="66" t="s">
        <v>361</v>
      </c>
    </row>
    <row r="175" spans="1:5" ht="12.75">
      <c r="A175" s="87" t="s">
        <v>189</v>
      </c>
      <c r="B175" s="66" t="s">
        <v>448</v>
      </c>
      <c r="C175" s="66" t="s">
        <v>431</v>
      </c>
      <c r="D175" s="66" t="s">
        <v>360</v>
      </c>
      <c r="E175" s="66" t="s">
        <v>361</v>
      </c>
    </row>
    <row r="176" spans="1:5" ht="12.75">
      <c r="A176" s="87" t="s">
        <v>190</v>
      </c>
      <c r="B176" s="66" t="s">
        <v>449</v>
      </c>
      <c r="C176" s="66" t="s">
        <v>431</v>
      </c>
      <c r="D176" s="66" t="s">
        <v>360</v>
      </c>
      <c r="E176" s="66" t="s">
        <v>361</v>
      </c>
    </row>
    <row r="177" spans="1:5" ht="12.75">
      <c r="A177" s="87" t="s">
        <v>191</v>
      </c>
      <c r="B177" s="66" t="s">
        <v>450</v>
      </c>
      <c r="C177" s="66" t="s">
        <v>431</v>
      </c>
      <c r="D177" s="66" t="s">
        <v>360</v>
      </c>
      <c r="E177" s="66" t="s">
        <v>361</v>
      </c>
    </row>
    <row r="178" spans="1:5" ht="12.75">
      <c r="A178" s="87" t="s">
        <v>192</v>
      </c>
      <c r="B178" s="66" t="s">
        <v>451</v>
      </c>
      <c r="C178" s="66" t="s">
        <v>431</v>
      </c>
      <c r="D178" s="66" t="s">
        <v>360</v>
      </c>
      <c r="E178" s="66" t="s">
        <v>361</v>
      </c>
    </row>
    <row r="179" spans="1:5" ht="12.75">
      <c r="A179" s="82" t="s">
        <v>459</v>
      </c>
      <c r="B179" s="115" t="s">
        <v>466</v>
      </c>
      <c r="C179" s="115" t="s">
        <v>460</v>
      </c>
      <c r="D179" s="115" t="s">
        <v>461</v>
      </c>
      <c r="E179" s="115" t="s">
        <v>361</v>
      </c>
    </row>
    <row r="180" spans="1:5" ht="12.75">
      <c r="A180" s="116" t="s">
        <v>462</v>
      </c>
      <c r="B180" s="117" t="s">
        <v>463</v>
      </c>
      <c r="C180" s="117" t="s">
        <v>460</v>
      </c>
      <c r="D180" s="117" t="s">
        <v>461</v>
      </c>
      <c r="E180" s="117" t="s">
        <v>361</v>
      </c>
    </row>
    <row r="181" spans="1:5" ht="12.75">
      <c r="A181" s="116" t="s">
        <v>464</v>
      </c>
      <c r="B181" s="117" t="s">
        <v>465</v>
      </c>
      <c r="C181" s="117" t="s">
        <v>477</v>
      </c>
      <c r="D181" s="117" t="s">
        <v>461</v>
      </c>
      <c r="E181" s="117" t="s">
        <v>361</v>
      </c>
    </row>
    <row r="182" spans="1:5" ht="12.75">
      <c r="A182" s="87" t="s">
        <v>468</v>
      </c>
      <c r="B182" s="66" t="s">
        <v>469</v>
      </c>
      <c r="C182" s="66" t="s">
        <v>254</v>
      </c>
      <c r="D182" s="66" t="s">
        <v>470</v>
      </c>
      <c r="E182" s="66" t="s">
        <v>361</v>
      </c>
    </row>
    <row r="183" spans="1:5" ht="12.75">
      <c r="A183" s="87" t="s">
        <v>471</v>
      </c>
      <c r="B183" s="66" t="s">
        <v>472</v>
      </c>
      <c r="C183" s="66" t="s">
        <v>473</v>
      </c>
      <c r="D183" s="66" t="s">
        <v>461</v>
      </c>
      <c r="E183" s="66" t="s">
        <v>361</v>
      </c>
    </row>
    <row r="184" spans="1:5" ht="12.75">
      <c r="A184" s="120"/>
      <c r="B184" s="57"/>
      <c r="C184" s="57"/>
      <c r="D184" s="57"/>
      <c r="E184" s="57"/>
    </row>
    <row r="186" s="63" customFormat="1" ht="11.25">
      <c r="A186" s="93" t="s">
        <v>455</v>
      </c>
    </row>
    <row r="187" s="63" customFormat="1" ht="11.25">
      <c r="A187" s="92" t="s">
        <v>456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Z125"/>
  <sheetViews>
    <sheetView zoomScalePageLayoutView="0" workbookViewId="0" topLeftCell="CB1">
      <selection activeCell="CD3" sqref="CD3:CD14"/>
    </sheetView>
  </sheetViews>
  <sheetFormatPr defaultColWidth="11.421875" defaultRowHeight="12.75"/>
  <cols>
    <col min="1" max="1" width="16.28125" style="95" bestFit="1" customWidth="1"/>
    <col min="2" max="2" width="13.8515625" style="63" bestFit="1" customWidth="1"/>
    <col min="3" max="3" width="13.8515625" style="63" customWidth="1"/>
    <col min="4" max="4" width="17.00390625" style="63" bestFit="1" customWidth="1"/>
    <col min="5" max="5" width="18.8515625" style="63" bestFit="1" customWidth="1"/>
    <col min="6" max="6" width="13.421875" style="63" bestFit="1" customWidth="1"/>
    <col min="7" max="7" width="12.8515625" style="96" bestFit="1" customWidth="1"/>
    <col min="8" max="8" width="16.28125" style="63" bestFit="1" customWidth="1"/>
    <col min="9" max="9" width="14.8515625" style="97" bestFit="1" customWidth="1"/>
    <col min="10" max="10" width="17.140625" style="58" bestFit="1" customWidth="1"/>
    <col min="11" max="11" width="12.8515625" style="96" bestFit="1" customWidth="1"/>
    <col min="12" max="12" width="12.57421875" style="47" bestFit="1" customWidth="1"/>
    <col min="13" max="13" width="13.28125" style="96" bestFit="1" customWidth="1"/>
    <col min="14" max="14" width="13.00390625" style="47" bestFit="1" customWidth="1"/>
    <col min="15" max="15" width="15.421875" style="47" bestFit="1" customWidth="1"/>
    <col min="16" max="16" width="15.28125" style="96" bestFit="1" customWidth="1"/>
    <col min="17" max="17" width="15.00390625" style="47" bestFit="1" customWidth="1"/>
    <col min="18" max="18" width="16.28125" style="96" bestFit="1" customWidth="1"/>
    <col min="19" max="19" width="15.8515625" style="47" bestFit="1" customWidth="1"/>
    <col min="20" max="20" width="18.00390625" style="96" bestFit="1" customWidth="1"/>
    <col min="21" max="21" width="17.7109375" style="47" bestFit="1" customWidth="1"/>
    <col min="22" max="22" width="14.28125" style="47" bestFit="1" customWidth="1"/>
    <col min="23" max="23" width="13.8515625" style="47" bestFit="1" customWidth="1"/>
    <col min="24" max="24" width="12.8515625" style="96" bestFit="1" customWidth="1"/>
    <col min="25" max="25" width="14.8515625" style="97" bestFit="1" customWidth="1"/>
    <col min="26" max="26" width="17.140625" style="58" bestFit="1" customWidth="1"/>
    <col min="27" max="27" width="15.57421875" style="47" bestFit="1" customWidth="1"/>
    <col min="28" max="28" width="20.57421875" style="47" bestFit="1" customWidth="1"/>
    <col min="29" max="29" width="22.57421875" style="63" bestFit="1" customWidth="1"/>
    <col min="30" max="30" width="15.28125" style="63" bestFit="1" customWidth="1"/>
    <col min="31" max="31" width="25.00390625" style="63" bestFit="1" customWidth="1"/>
    <col min="32" max="32" width="24.8515625" style="63" bestFit="1" customWidth="1"/>
    <col min="33" max="33" width="12.7109375" style="97" bestFit="1" customWidth="1"/>
    <col min="34" max="34" width="12.8515625" style="97" bestFit="1" customWidth="1"/>
    <col min="35" max="35" width="17.421875" style="99" bestFit="1" customWidth="1"/>
    <col min="36" max="36" width="15.57421875" style="99" bestFit="1" customWidth="1"/>
    <col min="37" max="37" width="18.7109375" style="99" bestFit="1" customWidth="1"/>
    <col min="38" max="38" width="16.28125" style="99" bestFit="1" customWidth="1"/>
    <col min="39" max="39" width="10.421875" style="99" bestFit="1" customWidth="1"/>
    <col min="40" max="40" width="13.57421875" style="57" bestFit="1" customWidth="1"/>
    <col min="41" max="41" width="17.140625" style="57" bestFit="1" customWidth="1"/>
    <col min="42" max="42" width="15.7109375" style="97" bestFit="1" customWidth="1"/>
    <col min="43" max="43" width="20.8515625" style="63" bestFit="1" customWidth="1"/>
    <col min="44" max="44" width="21.28125" style="63" bestFit="1" customWidth="1"/>
    <col min="45" max="45" width="21.421875" style="96" bestFit="1" customWidth="1"/>
    <col min="46" max="46" width="18.7109375" style="58" bestFit="1" customWidth="1"/>
    <col min="47" max="47" width="14.8515625" style="110" bestFit="1" customWidth="1"/>
    <col min="48" max="48" width="20.00390625" style="110" bestFit="1" customWidth="1"/>
    <col min="49" max="49" width="16.8515625" style="110" bestFit="1" customWidth="1"/>
    <col min="50" max="50" width="16.140625" style="110" bestFit="1" customWidth="1"/>
    <col min="51" max="51" width="20.00390625" style="102" bestFit="1" customWidth="1"/>
    <col min="52" max="52" width="16.140625" style="110" customWidth="1"/>
    <col min="53" max="53" width="16.140625" style="63" customWidth="1"/>
    <col min="54" max="54" width="17.57421875" style="63" bestFit="1" customWidth="1"/>
    <col min="55" max="55" width="19.140625" style="63" bestFit="1" customWidth="1"/>
    <col min="56" max="56" width="22.57421875" style="63" bestFit="1" customWidth="1"/>
    <col min="57" max="57" width="21.7109375" style="63" bestFit="1" customWidth="1"/>
    <col min="58" max="58" width="20.57421875" style="63" bestFit="1" customWidth="1"/>
    <col min="59" max="59" width="22.7109375" style="47" bestFit="1" customWidth="1"/>
    <col min="60" max="60" width="27.421875" style="63" bestFit="1" customWidth="1"/>
    <col min="61" max="61" width="16.7109375" style="63" bestFit="1" customWidth="1"/>
    <col min="62" max="62" width="21.8515625" style="63" bestFit="1" customWidth="1"/>
    <col min="63" max="63" width="17.00390625" style="63" bestFit="1" customWidth="1"/>
    <col min="64" max="64" width="26.00390625" style="63" bestFit="1" customWidth="1"/>
    <col min="65" max="65" width="22.57421875" style="63" bestFit="1" customWidth="1"/>
    <col min="66" max="66" width="24.57421875" style="63" bestFit="1" customWidth="1"/>
    <col min="67" max="67" width="21.7109375" style="63" bestFit="1" customWidth="1"/>
    <col min="68" max="68" width="20.28125" style="63" bestFit="1" customWidth="1"/>
    <col min="69" max="69" width="18.421875" style="63" bestFit="1" customWidth="1"/>
    <col min="70" max="70" width="17.28125" style="63" bestFit="1" customWidth="1"/>
    <col min="71" max="71" width="18.00390625" style="63" bestFit="1" customWidth="1"/>
    <col min="72" max="72" width="26.140625" style="63" bestFit="1" customWidth="1"/>
    <col min="73" max="73" width="32.28125" style="58" bestFit="1" customWidth="1"/>
    <col min="74" max="74" width="27.57421875" style="58" bestFit="1" customWidth="1"/>
    <col min="75" max="75" width="40.28125" style="112" bestFit="1" customWidth="1"/>
    <col min="76" max="76" width="40.28125" style="112" customWidth="1"/>
    <col min="77" max="77" width="38.57421875" style="112" bestFit="1" customWidth="1"/>
    <col min="78" max="78" width="38.57421875" style="112" customWidth="1"/>
    <col min="79" max="79" width="16.7109375" style="110" bestFit="1" customWidth="1"/>
    <col min="80" max="80" width="18.8515625" style="113" bestFit="1" customWidth="1"/>
    <col min="81" max="81" width="20.421875" style="114" bestFit="1" customWidth="1"/>
    <col min="82" max="82" width="16.8515625" style="63" bestFit="1" customWidth="1"/>
    <col min="83" max="83" width="18.57421875" style="43" bestFit="1" customWidth="1"/>
    <col min="84" max="84" width="23.421875" style="107" bestFit="1" customWidth="1"/>
    <col min="85" max="85" width="19.421875" style="108" customWidth="1"/>
    <col min="86" max="86" width="23.57421875" style="47" bestFit="1" customWidth="1"/>
    <col min="87" max="87" width="18.7109375" style="57" bestFit="1" customWidth="1"/>
    <col min="88" max="88" width="21.57421875" style="47" bestFit="1" customWidth="1"/>
    <col min="89" max="89" width="19.140625" style="63" bestFit="1" customWidth="1"/>
    <col min="90" max="90" width="18.140625" style="63" bestFit="1" customWidth="1"/>
    <col min="91" max="91" width="19.140625" style="63" bestFit="1" customWidth="1"/>
    <col min="92" max="92" width="30.8515625" style="63" bestFit="1" customWidth="1"/>
    <col min="93" max="93" width="35.7109375" style="63" bestFit="1" customWidth="1"/>
    <col min="94" max="95" width="25.421875" style="63" bestFit="1" customWidth="1"/>
    <col min="96" max="96" width="24.00390625" style="57" bestFit="1" customWidth="1"/>
    <col min="97" max="97" width="23.57421875" style="57" bestFit="1" customWidth="1"/>
    <col min="98" max="98" width="30.57421875" style="63" bestFit="1" customWidth="1"/>
    <col min="99" max="99" width="28.140625" style="63" bestFit="1" customWidth="1"/>
    <col min="100" max="100" width="31.28125" style="63" bestFit="1" customWidth="1"/>
    <col min="101" max="101" width="32.421875" style="63" bestFit="1" customWidth="1"/>
    <col min="102" max="102" width="35.8515625" style="63" bestFit="1" customWidth="1"/>
    <col min="103" max="103" width="28.140625" style="60" bestFit="1" customWidth="1"/>
    <col min="104" max="104" width="28.57421875" style="60" bestFit="1" customWidth="1"/>
    <col min="105" max="105" width="28.140625" style="60" bestFit="1" customWidth="1"/>
    <col min="106" max="106" width="34.57421875" style="60" bestFit="1" customWidth="1"/>
    <col min="107" max="107" width="35.57421875" style="60" bestFit="1" customWidth="1"/>
    <col min="108" max="108" width="35.140625" style="60" bestFit="1" customWidth="1"/>
    <col min="109" max="109" width="28.28125" style="57" bestFit="1" customWidth="1"/>
    <col min="110" max="110" width="28.7109375" style="57" bestFit="1" customWidth="1"/>
    <col min="111" max="111" width="28.28125" style="57" bestFit="1" customWidth="1"/>
    <col min="112" max="112" width="27.28125" style="57" bestFit="1" customWidth="1"/>
    <col min="113" max="113" width="27.7109375" style="57" bestFit="1" customWidth="1"/>
    <col min="114" max="114" width="27.28125" style="57" bestFit="1" customWidth="1"/>
    <col min="115" max="115" width="30.140625" style="57" bestFit="1" customWidth="1"/>
    <col min="116" max="116" width="30.00390625" style="57" bestFit="1" customWidth="1"/>
    <col min="117" max="117" width="29.57421875" style="57" bestFit="1" customWidth="1"/>
    <col min="118" max="118" width="29.140625" style="57" bestFit="1" customWidth="1"/>
    <col min="119" max="119" width="29.00390625" style="57" bestFit="1" customWidth="1"/>
    <col min="120" max="120" width="28.57421875" style="57" bestFit="1" customWidth="1"/>
    <col min="121" max="121" width="28.8515625" style="57" bestFit="1" customWidth="1"/>
    <col min="122" max="122" width="29.28125" style="57" bestFit="1" customWidth="1"/>
    <col min="123" max="123" width="28.8515625" style="57" bestFit="1" customWidth="1"/>
    <col min="124" max="124" width="27.8515625" style="57" bestFit="1" customWidth="1"/>
    <col min="125" max="125" width="28.28125" style="57" bestFit="1" customWidth="1"/>
    <col min="126" max="126" width="27.8515625" style="57" bestFit="1" customWidth="1"/>
    <col min="127" max="127" width="18.421875" style="63" bestFit="1" customWidth="1"/>
    <col min="128" max="128" width="27.8515625" style="63" bestFit="1" customWidth="1"/>
    <col min="129" max="129" width="26.7109375" style="63" bestFit="1" customWidth="1"/>
    <col min="130" max="130" width="22.28125" style="63" bestFit="1" customWidth="1"/>
    <col min="131" max="131" width="18.421875" style="63" bestFit="1" customWidth="1"/>
    <col min="132" max="132" width="27.8515625" style="63" bestFit="1" customWidth="1"/>
    <col min="133" max="133" width="26.7109375" style="63" bestFit="1" customWidth="1"/>
    <col min="134" max="134" width="22.28125" style="63" bestFit="1" customWidth="1"/>
    <col min="135" max="135" width="18.8515625" style="63" bestFit="1" customWidth="1"/>
    <col min="136" max="136" width="28.28125" style="63" bestFit="1" customWidth="1"/>
    <col min="137" max="137" width="27.140625" style="63" bestFit="1" customWidth="1"/>
    <col min="138" max="138" width="22.7109375" style="63" bestFit="1" customWidth="1"/>
    <col min="139" max="139" width="20.57421875" style="63" bestFit="1" customWidth="1"/>
    <col min="140" max="140" width="21.8515625" style="63" bestFit="1" customWidth="1"/>
    <col min="141" max="141" width="20.57421875" style="63" bestFit="1" customWidth="1"/>
    <col min="142" max="142" width="21.8515625" style="63" bestFit="1" customWidth="1"/>
    <col min="143" max="143" width="21.00390625" style="63" bestFit="1" customWidth="1"/>
    <col min="144" max="144" width="22.28125" style="63" bestFit="1" customWidth="1"/>
    <col min="145" max="145" width="27.00390625" style="63" bestFit="1" customWidth="1"/>
    <col min="146" max="146" width="27.8515625" style="63" bestFit="1" customWidth="1"/>
    <col min="147" max="147" width="30.421875" style="63" bestFit="1" customWidth="1"/>
    <col min="148" max="148" width="27.00390625" style="63" bestFit="1" customWidth="1"/>
    <col min="149" max="149" width="27.8515625" style="63" bestFit="1" customWidth="1"/>
    <col min="150" max="150" width="30.421875" style="63" bestFit="1" customWidth="1"/>
    <col min="151" max="151" width="27.421875" style="63" bestFit="1" customWidth="1"/>
    <col min="152" max="152" width="28.28125" style="63" bestFit="1" customWidth="1"/>
    <col min="153" max="153" width="30.8515625" style="63" bestFit="1" customWidth="1"/>
    <col min="154" max="155" width="28.00390625" style="56" bestFit="1" customWidth="1"/>
    <col min="156" max="156" width="31.8515625" style="56" bestFit="1" customWidth="1"/>
    <col min="157" max="157" width="26.8515625" style="47" bestFit="1" customWidth="1"/>
    <col min="158" max="158" width="27.7109375" style="47" bestFit="1" customWidth="1"/>
    <col min="159" max="159" width="30.28125" style="47" bestFit="1" customWidth="1"/>
    <col min="160" max="160" width="26.8515625" style="47" bestFit="1" customWidth="1"/>
    <col min="161" max="161" width="27.7109375" style="47" bestFit="1" customWidth="1"/>
    <col min="162" max="162" width="30.28125" style="47" bestFit="1" customWidth="1"/>
    <col min="163" max="163" width="27.28125" style="47" bestFit="1" customWidth="1"/>
    <col min="164" max="164" width="28.140625" style="47" bestFit="1" customWidth="1"/>
    <col min="165" max="165" width="30.7109375" style="47" bestFit="1" customWidth="1"/>
    <col min="166" max="167" width="30.28125" style="56" bestFit="1" customWidth="1"/>
    <col min="168" max="168" width="30.7109375" style="56" bestFit="1" customWidth="1"/>
    <col min="169" max="169" width="25.7109375" style="47" bestFit="1" customWidth="1"/>
    <col min="170" max="170" width="26.7109375" style="47" bestFit="1" customWidth="1"/>
    <col min="171" max="171" width="29.28125" style="47" bestFit="1" customWidth="1"/>
    <col min="172" max="172" width="25.7109375" style="47" bestFit="1" customWidth="1"/>
    <col min="173" max="173" width="26.7109375" style="47" bestFit="1" customWidth="1"/>
    <col min="174" max="174" width="29.28125" style="47" bestFit="1" customWidth="1"/>
    <col min="175" max="175" width="26.140625" style="47" bestFit="1" customWidth="1"/>
    <col min="176" max="176" width="27.140625" style="47" bestFit="1" customWidth="1"/>
    <col min="177" max="177" width="29.7109375" style="47" bestFit="1" customWidth="1"/>
    <col min="178" max="178" width="20.7109375" style="63" bestFit="1" customWidth="1"/>
    <col min="179" max="179" width="18.28125" style="63" bestFit="1" customWidth="1"/>
    <col min="180" max="180" width="20.140625" style="63" bestFit="1" customWidth="1"/>
    <col min="181" max="181" width="15.28125" style="63" bestFit="1" customWidth="1"/>
    <col min="182" max="182" width="18.8515625" style="63" bestFit="1" customWidth="1"/>
    <col min="183" max="16384" width="11.421875" style="63" customWidth="1"/>
  </cols>
  <sheetData>
    <row r="1" spans="1:182" s="2" customFormat="1" ht="11.25">
      <c r="A1" s="46" t="s">
        <v>116</v>
      </c>
      <c r="B1" s="2" t="s">
        <v>114</v>
      </c>
      <c r="C1" s="2" t="s">
        <v>117</v>
      </c>
      <c r="D1" s="1" t="s">
        <v>198</v>
      </c>
      <c r="E1" s="1" t="s">
        <v>0</v>
      </c>
      <c r="F1" s="10" t="s">
        <v>1</v>
      </c>
      <c r="G1" s="15" t="s">
        <v>2</v>
      </c>
      <c r="H1" s="10" t="s">
        <v>3</v>
      </c>
      <c r="I1" s="13" t="s">
        <v>4</v>
      </c>
      <c r="J1" s="16" t="s">
        <v>51</v>
      </c>
      <c r="K1" s="15" t="s">
        <v>5</v>
      </c>
      <c r="L1" s="14" t="s">
        <v>6</v>
      </c>
      <c r="M1" s="15" t="s">
        <v>7</v>
      </c>
      <c r="N1" s="14" t="s">
        <v>8</v>
      </c>
      <c r="O1" s="14" t="s">
        <v>9</v>
      </c>
      <c r="P1" s="15" t="s">
        <v>10</v>
      </c>
      <c r="Q1" s="14" t="s">
        <v>11</v>
      </c>
      <c r="R1" s="15" t="s">
        <v>12</v>
      </c>
      <c r="S1" s="14" t="s">
        <v>13</v>
      </c>
      <c r="T1" s="15" t="s">
        <v>14</v>
      </c>
      <c r="U1" s="14" t="s">
        <v>15</v>
      </c>
      <c r="V1" s="14" t="s">
        <v>16</v>
      </c>
      <c r="W1" s="14" t="s">
        <v>17</v>
      </c>
      <c r="X1" s="15" t="s">
        <v>18</v>
      </c>
      <c r="Y1" s="13" t="s">
        <v>19</v>
      </c>
      <c r="Z1" s="16" t="s">
        <v>52</v>
      </c>
      <c r="AA1" s="14" t="s">
        <v>53</v>
      </c>
      <c r="AB1" s="14" t="s">
        <v>35</v>
      </c>
      <c r="AC1" s="11" t="s">
        <v>36</v>
      </c>
      <c r="AD1" s="1" t="s">
        <v>37</v>
      </c>
      <c r="AE1" s="2" t="s">
        <v>46</v>
      </c>
      <c r="AF1" s="1" t="s">
        <v>38</v>
      </c>
      <c r="AG1" s="18" t="s">
        <v>61</v>
      </c>
      <c r="AH1" s="18" t="s">
        <v>39</v>
      </c>
      <c r="AI1" s="1" t="s">
        <v>41</v>
      </c>
      <c r="AJ1" s="1" t="s">
        <v>42</v>
      </c>
      <c r="AK1" s="1" t="s">
        <v>43</v>
      </c>
      <c r="AL1" s="1" t="s">
        <v>44</v>
      </c>
      <c r="AM1" s="1" t="s">
        <v>40</v>
      </c>
      <c r="AN1" s="1" t="s">
        <v>101</v>
      </c>
      <c r="AO1" s="1" t="s">
        <v>102</v>
      </c>
      <c r="AP1" s="19" t="s">
        <v>45</v>
      </c>
      <c r="AQ1" s="1" t="s">
        <v>54</v>
      </c>
      <c r="AR1" s="1" t="s">
        <v>55</v>
      </c>
      <c r="AS1" s="20" t="s">
        <v>56</v>
      </c>
      <c r="AT1" s="29" t="s">
        <v>103</v>
      </c>
      <c r="AU1" s="33" t="s">
        <v>58</v>
      </c>
      <c r="AV1" s="33" t="s">
        <v>59</v>
      </c>
      <c r="AW1" s="33" t="s">
        <v>57</v>
      </c>
      <c r="AX1" s="33" t="s">
        <v>60</v>
      </c>
      <c r="AY1" s="34" t="s">
        <v>62</v>
      </c>
      <c r="AZ1" s="33" t="s">
        <v>73</v>
      </c>
      <c r="BA1" s="1" t="s">
        <v>77</v>
      </c>
      <c r="BB1" s="1" t="s">
        <v>63</v>
      </c>
      <c r="BC1" s="1" t="s">
        <v>104</v>
      </c>
      <c r="BD1" s="12" t="s">
        <v>64</v>
      </c>
      <c r="BE1" s="12" t="s">
        <v>65</v>
      </c>
      <c r="BF1" s="12" t="s">
        <v>66</v>
      </c>
      <c r="BG1" s="21" t="s">
        <v>78</v>
      </c>
      <c r="BH1" s="1" t="s">
        <v>67</v>
      </c>
      <c r="BI1" s="1" t="s">
        <v>68</v>
      </c>
      <c r="BJ1" s="1" t="s">
        <v>69</v>
      </c>
      <c r="BK1" s="1" t="s">
        <v>70</v>
      </c>
      <c r="BL1" s="1" t="s">
        <v>71</v>
      </c>
      <c r="BM1" s="1" t="s">
        <v>72</v>
      </c>
      <c r="BN1" s="1" t="s">
        <v>74</v>
      </c>
      <c r="BO1" s="1" t="s">
        <v>75</v>
      </c>
      <c r="BP1" s="1" t="s">
        <v>76</v>
      </c>
      <c r="BQ1" s="27" t="s">
        <v>79</v>
      </c>
      <c r="BR1" s="27" t="s">
        <v>80</v>
      </c>
      <c r="BS1" s="2" t="s">
        <v>81</v>
      </c>
      <c r="BT1" s="12" t="s">
        <v>47</v>
      </c>
      <c r="BU1" s="39" t="s">
        <v>87</v>
      </c>
      <c r="BV1" s="39" t="s">
        <v>88</v>
      </c>
      <c r="BW1" s="38" t="s">
        <v>89</v>
      </c>
      <c r="BX1" s="38" t="s">
        <v>99</v>
      </c>
      <c r="BY1" s="38" t="s">
        <v>90</v>
      </c>
      <c r="BZ1" s="38" t="s">
        <v>100</v>
      </c>
      <c r="CA1" s="33" t="s">
        <v>91</v>
      </c>
      <c r="CB1" s="33" t="s">
        <v>92</v>
      </c>
      <c r="CC1" s="36" t="s">
        <v>48</v>
      </c>
      <c r="CD1" s="1" t="s">
        <v>476</v>
      </c>
      <c r="CE1" s="42" t="s">
        <v>93</v>
      </c>
      <c r="CF1" s="44" t="s">
        <v>94</v>
      </c>
      <c r="CG1" s="12" t="s">
        <v>109</v>
      </c>
      <c r="CH1" s="5" t="s">
        <v>110</v>
      </c>
      <c r="CI1" s="1" t="s">
        <v>95</v>
      </c>
      <c r="CJ1" s="21" t="s">
        <v>96</v>
      </c>
      <c r="CK1" s="2" t="s">
        <v>82</v>
      </c>
      <c r="CL1" s="2" t="s">
        <v>83</v>
      </c>
      <c r="CM1" s="2" t="s">
        <v>84</v>
      </c>
      <c r="CN1" s="2" t="s">
        <v>107</v>
      </c>
      <c r="CO1" s="2" t="s">
        <v>108</v>
      </c>
      <c r="CP1" s="2" t="s">
        <v>85</v>
      </c>
      <c r="CQ1" s="2" t="s">
        <v>86</v>
      </c>
      <c r="CR1" s="1" t="s">
        <v>97</v>
      </c>
      <c r="CS1" s="1" t="s">
        <v>98</v>
      </c>
      <c r="CT1" s="1" t="s">
        <v>105</v>
      </c>
      <c r="CU1" s="1" t="s">
        <v>106</v>
      </c>
      <c r="CV1" s="2" t="s">
        <v>111</v>
      </c>
      <c r="CW1" s="2" t="s">
        <v>112</v>
      </c>
      <c r="CX1" s="2" t="s">
        <v>113</v>
      </c>
      <c r="CY1" s="48" t="s">
        <v>118</v>
      </c>
      <c r="CZ1" s="48" t="s">
        <v>119</v>
      </c>
      <c r="DA1" s="48" t="s">
        <v>120</v>
      </c>
      <c r="DB1" s="48" t="s">
        <v>121</v>
      </c>
      <c r="DC1" s="48" t="s">
        <v>122</v>
      </c>
      <c r="DD1" s="48" t="s">
        <v>123</v>
      </c>
      <c r="DE1" s="49" t="s">
        <v>124</v>
      </c>
      <c r="DF1" s="49" t="s">
        <v>125</v>
      </c>
      <c r="DG1" s="49" t="s">
        <v>126</v>
      </c>
      <c r="DH1" s="49" t="s">
        <v>127</v>
      </c>
      <c r="DI1" s="49" t="s">
        <v>128</v>
      </c>
      <c r="DJ1" s="49" t="s">
        <v>129</v>
      </c>
      <c r="DK1" s="49" t="s">
        <v>130</v>
      </c>
      <c r="DL1" s="49" t="s">
        <v>131</v>
      </c>
      <c r="DM1" s="49" t="s">
        <v>132</v>
      </c>
      <c r="DN1" s="49" t="s">
        <v>133</v>
      </c>
      <c r="DO1" s="49" t="s">
        <v>134</v>
      </c>
      <c r="DP1" s="49" t="s">
        <v>135</v>
      </c>
      <c r="DQ1" s="49" t="s">
        <v>136</v>
      </c>
      <c r="DR1" s="49" t="s">
        <v>137</v>
      </c>
      <c r="DS1" s="49" t="s">
        <v>138</v>
      </c>
      <c r="DT1" s="49" t="s">
        <v>139</v>
      </c>
      <c r="DU1" s="49" t="s">
        <v>140</v>
      </c>
      <c r="DV1" s="49" t="s">
        <v>141</v>
      </c>
      <c r="DW1" s="2" t="s">
        <v>142</v>
      </c>
      <c r="DX1" s="2" t="s">
        <v>143</v>
      </c>
      <c r="DY1" s="2" t="s">
        <v>144</v>
      </c>
      <c r="DZ1" s="2" t="s">
        <v>145</v>
      </c>
      <c r="EA1" s="2" t="s">
        <v>146</v>
      </c>
      <c r="EB1" s="2" t="s">
        <v>147</v>
      </c>
      <c r="EC1" s="2" t="s">
        <v>148</v>
      </c>
      <c r="ED1" s="2" t="s">
        <v>149</v>
      </c>
      <c r="EE1" s="2" t="s">
        <v>150</v>
      </c>
      <c r="EF1" s="2" t="s">
        <v>151</v>
      </c>
      <c r="EG1" s="2" t="s">
        <v>152</v>
      </c>
      <c r="EH1" s="2" t="s">
        <v>153</v>
      </c>
      <c r="EI1" s="2" t="s">
        <v>154</v>
      </c>
      <c r="EJ1" s="2" t="s">
        <v>155</v>
      </c>
      <c r="EK1" s="2" t="s">
        <v>156</v>
      </c>
      <c r="EL1" s="2" t="s">
        <v>157</v>
      </c>
      <c r="EM1" s="2" t="s">
        <v>158</v>
      </c>
      <c r="EN1" s="2" t="s">
        <v>159</v>
      </c>
      <c r="EO1" s="2" t="s">
        <v>160</v>
      </c>
      <c r="EP1" s="2" t="s">
        <v>161</v>
      </c>
      <c r="EQ1" s="2" t="s">
        <v>162</v>
      </c>
      <c r="ER1" s="2" t="s">
        <v>163</v>
      </c>
      <c r="ES1" s="2" t="s">
        <v>164</v>
      </c>
      <c r="ET1" s="2" t="s">
        <v>165</v>
      </c>
      <c r="EU1" s="2" t="s">
        <v>166</v>
      </c>
      <c r="EV1" s="2" t="s">
        <v>167</v>
      </c>
      <c r="EW1" s="2" t="s">
        <v>168</v>
      </c>
      <c r="EX1" s="50" t="s">
        <v>169</v>
      </c>
      <c r="EY1" s="50" t="s">
        <v>170</v>
      </c>
      <c r="EZ1" s="50" t="s">
        <v>171</v>
      </c>
      <c r="FA1" s="51" t="s">
        <v>172</v>
      </c>
      <c r="FB1" s="51" t="s">
        <v>173</v>
      </c>
      <c r="FC1" s="51" t="s">
        <v>174</v>
      </c>
      <c r="FD1" s="51" t="s">
        <v>175</v>
      </c>
      <c r="FE1" s="51" t="s">
        <v>176</v>
      </c>
      <c r="FF1" s="51" t="s">
        <v>177</v>
      </c>
      <c r="FG1" s="51" t="s">
        <v>178</v>
      </c>
      <c r="FH1" s="51" t="s">
        <v>179</v>
      </c>
      <c r="FI1" s="51" t="s">
        <v>180</v>
      </c>
      <c r="FJ1" s="50" t="s">
        <v>181</v>
      </c>
      <c r="FK1" s="50" t="s">
        <v>182</v>
      </c>
      <c r="FL1" s="50" t="s">
        <v>183</v>
      </c>
      <c r="FM1" s="51" t="s">
        <v>184</v>
      </c>
      <c r="FN1" s="51" t="s">
        <v>185</v>
      </c>
      <c r="FO1" s="51" t="s">
        <v>186</v>
      </c>
      <c r="FP1" s="51" t="s">
        <v>187</v>
      </c>
      <c r="FQ1" s="51" t="s">
        <v>188</v>
      </c>
      <c r="FR1" s="51" t="s">
        <v>189</v>
      </c>
      <c r="FS1" s="51" t="s">
        <v>190</v>
      </c>
      <c r="FT1" s="51" t="s">
        <v>191</v>
      </c>
      <c r="FU1" s="51" t="s">
        <v>192</v>
      </c>
      <c r="FV1" s="118" t="s">
        <v>467</v>
      </c>
      <c r="FW1" s="118" t="s">
        <v>462</v>
      </c>
      <c r="FX1" s="5" t="s">
        <v>464</v>
      </c>
      <c r="FY1" s="2" t="s">
        <v>468</v>
      </c>
      <c r="FZ1" s="2" t="s">
        <v>471</v>
      </c>
    </row>
    <row r="2" spans="1:182" s="2" customFormat="1" ht="11.25">
      <c r="A2" s="46" t="s">
        <v>115</v>
      </c>
      <c r="B2" s="2">
        <v>14</v>
      </c>
      <c r="D2" s="6" t="s">
        <v>20</v>
      </c>
      <c r="F2" s="3">
        <v>18429.5</v>
      </c>
      <c r="G2" s="4">
        <v>378193</v>
      </c>
      <c r="H2" s="3">
        <v>20.521066767953553</v>
      </c>
      <c r="I2" s="7">
        <v>2.234011679336244</v>
      </c>
      <c r="J2" s="17">
        <v>100</v>
      </c>
      <c r="K2" s="4">
        <v>188846</v>
      </c>
      <c r="L2" s="5">
        <v>49.93376397765162</v>
      </c>
      <c r="M2" s="4">
        <v>189347</v>
      </c>
      <c r="N2" s="5">
        <v>50.06623602234838</v>
      </c>
      <c r="O2" s="5">
        <v>99.7354064231279</v>
      </c>
      <c r="P2" s="4">
        <v>86458</v>
      </c>
      <c r="Q2" s="5">
        <v>22.86081445188039</v>
      </c>
      <c r="R2" s="4">
        <v>255081</v>
      </c>
      <c r="S2" s="5">
        <v>67.44730864928754</v>
      </c>
      <c r="T2" s="4">
        <v>36654</v>
      </c>
      <c r="U2" s="5">
        <v>9.691876898832078</v>
      </c>
      <c r="V2" s="5">
        <v>48.26388480521874</v>
      </c>
      <c r="W2" s="5">
        <v>42.39515140299336</v>
      </c>
      <c r="X2" s="4">
        <v>386302</v>
      </c>
      <c r="Y2" s="7">
        <v>2.082592057316432</v>
      </c>
      <c r="Z2" s="17">
        <v>100</v>
      </c>
      <c r="AA2" s="5">
        <v>31.2</v>
      </c>
      <c r="AB2" s="5">
        <v>15.1</v>
      </c>
      <c r="AC2" s="1"/>
      <c r="AD2" s="1"/>
      <c r="AE2" s="1"/>
      <c r="AF2" s="1"/>
      <c r="AG2" s="9">
        <v>0.681</v>
      </c>
      <c r="AH2" s="7">
        <v>0.796</v>
      </c>
      <c r="AI2" s="8">
        <v>0.707903837736381</v>
      </c>
      <c r="AJ2" s="8">
        <v>0.46635189866819565</v>
      </c>
      <c r="AK2" s="8">
        <v>0.8769999999999999</v>
      </c>
      <c r="AL2" s="8">
        <v>0.8503333333333334</v>
      </c>
      <c r="AM2" s="8">
        <v>0.7253972674344775</v>
      </c>
      <c r="AN2" s="8"/>
      <c r="AO2" s="8"/>
      <c r="AP2" s="7"/>
      <c r="AQ2" s="20">
        <v>434560</v>
      </c>
      <c r="AR2" s="20">
        <v>445047</v>
      </c>
      <c r="AS2" s="20">
        <v>142224</v>
      </c>
      <c r="AT2" s="17">
        <v>0.54</v>
      </c>
      <c r="AU2" s="35">
        <v>5.2</v>
      </c>
      <c r="AV2" s="35">
        <v>13.6</v>
      </c>
      <c r="AW2" s="35">
        <v>18.8</v>
      </c>
      <c r="AX2" s="35">
        <v>81.2</v>
      </c>
      <c r="AY2" s="35">
        <v>26.5</v>
      </c>
      <c r="AZ2" s="35">
        <v>52</v>
      </c>
      <c r="BA2" s="5">
        <v>91.8</v>
      </c>
      <c r="BB2" s="3">
        <v>8.2</v>
      </c>
      <c r="BC2" s="21">
        <v>7.6916657394013574</v>
      </c>
      <c r="BG2" s="5">
        <v>23.598343595525105</v>
      </c>
      <c r="BH2" s="22">
        <v>45.5</v>
      </c>
      <c r="BI2" s="21">
        <v>93.8</v>
      </c>
      <c r="BJ2" s="21">
        <v>92.4</v>
      </c>
      <c r="BK2" s="21">
        <v>9</v>
      </c>
      <c r="BL2" s="21">
        <v>8.4</v>
      </c>
      <c r="BM2" s="21">
        <v>73.44743421394287</v>
      </c>
      <c r="BN2" s="5">
        <v>18.6</v>
      </c>
      <c r="BO2" s="5">
        <v>0.3</v>
      </c>
      <c r="BP2" s="5">
        <v>1.1</v>
      </c>
      <c r="BQ2" s="5">
        <v>82.3</v>
      </c>
      <c r="BR2" s="5">
        <v>32.4</v>
      </c>
      <c r="BS2" s="5">
        <v>22.9</v>
      </c>
      <c r="BT2" s="1"/>
      <c r="BU2" s="29">
        <v>1.636520241171404</v>
      </c>
      <c r="BV2" s="29">
        <v>25.58139534883721</v>
      </c>
      <c r="BW2" s="22">
        <v>2</v>
      </c>
      <c r="BX2" s="22">
        <v>0.2</v>
      </c>
      <c r="BY2" s="22">
        <v>24.8</v>
      </c>
      <c r="BZ2" s="22">
        <v>11.7</v>
      </c>
      <c r="CA2" s="3">
        <v>890.4</v>
      </c>
      <c r="CB2" s="41">
        <v>2380.9</v>
      </c>
      <c r="CC2" s="36"/>
      <c r="CD2" s="1"/>
      <c r="CE2" s="42">
        <v>226777</v>
      </c>
      <c r="CF2" s="44">
        <v>59.96329916206805</v>
      </c>
      <c r="CG2" s="42">
        <v>48427</v>
      </c>
      <c r="CH2" s="5">
        <v>12.80483774157639</v>
      </c>
      <c r="CI2" s="20">
        <v>323525</v>
      </c>
      <c r="CJ2" s="5">
        <v>85.54494662777999</v>
      </c>
      <c r="CK2" s="3">
        <v>83.5</v>
      </c>
      <c r="CL2" s="3">
        <v>6.8</v>
      </c>
      <c r="CM2" s="3">
        <v>5.5</v>
      </c>
      <c r="CN2" s="3">
        <v>17.86105997373251</v>
      </c>
      <c r="CO2" s="5">
        <v>20.436844150796734</v>
      </c>
      <c r="CP2" s="5">
        <v>67.1</v>
      </c>
      <c r="CQ2" s="5">
        <v>54.7</v>
      </c>
      <c r="CR2" s="21">
        <v>77.79829826528594</v>
      </c>
      <c r="CS2" s="21">
        <v>46.421147255463794</v>
      </c>
      <c r="CT2" s="21">
        <v>63.36764768698475</v>
      </c>
      <c r="CU2" s="21">
        <v>7.112041348084234</v>
      </c>
      <c r="CV2" s="5">
        <v>30.581645915509707</v>
      </c>
      <c r="CW2" s="5">
        <v>27.183685258230852</v>
      </c>
      <c r="CX2" s="5">
        <v>57.76533117374056</v>
      </c>
      <c r="CY2" s="52">
        <v>691.944268247337</v>
      </c>
      <c r="CZ2" s="52">
        <v>516.1084389068054</v>
      </c>
      <c r="DA2" s="52">
        <v>604.3084957567844</v>
      </c>
      <c r="DB2" s="52">
        <v>691.944268247337</v>
      </c>
      <c r="DC2" s="52">
        <v>516.1084389068054</v>
      </c>
      <c r="DD2" s="52">
        <v>604.3084957567844</v>
      </c>
      <c r="DE2" s="55">
        <v>193.24569653754457</v>
      </c>
      <c r="DF2" s="55">
        <v>146.28025491728397</v>
      </c>
      <c r="DG2" s="55">
        <v>169.8383354087695</v>
      </c>
      <c r="DH2" s="55">
        <v>193.24569653754455</v>
      </c>
      <c r="DI2" s="55">
        <v>146.28025491728397</v>
      </c>
      <c r="DJ2" s="55">
        <v>169.8383354087695</v>
      </c>
      <c r="DK2" s="55">
        <v>146.82079660535007</v>
      </c>
      <c r="DL2" s="55">
        <v>139.2359085555788</v>
      </c>
      <c r="DM2" s="55">
        <v>143.0405231196274</v>
      </c>
      <c r="DN2" s="55">
        <v>146.82079660535007</v>
      </c>
      <c r="DO2" s="55">
        <v>139.2359085555788</v>
      </c>
      <c r="DP2" s="55">
        <v>143.0405231196274</v>
      </c>
      <c r="DQ2" s="55">
        <v>111.11354141604146</v>
      </c>
      <c r="DR2" s="55">
        <v>21.518276776771266</v>
      </c>
      <c r="DS2" s="55">
        <v>66.45967162394194</v>
      </c>
      <c r="DT2" s="55">
        <v>111.11354141604146</v>
      </c>
      <c r="DU2" s="55">
        <v>21.518276776771266</v>
      </c>
      <c r="DV2" s="55">
        <v>66.45967162394194</v>
      </c>
      <c r="DW2" s="5">
        <v>16478</v>
      </c>
      <c r="DX2" s="5">
        <v>100</v>
      </c>
      <c r="DY2" s="5">
        <v>5.1</v>
      </c>
      <c r="DZ2" s="5">
        <v>91.6</v>
      </c>
      <c r="EA2" s="5">
        <v>21295.55</v>
      </c>
      <c r="EB2" s="5">
        <v>100</v>
      </c>
      <c r="EC2" s="5">
        <v>8.4</v>
      </c>
      <c r="ED2" s="5">
        <v>117.9</v>
      </c>
      <c r="EE2" s="5">
        <v>11467.75</v>
      </c>
      <c r="EF2" s="5">
        <v>100</v>
      </c>
      <c r="EG2" s="5">
        <v>1.6</v>
      </c>
      <c r="EH2" s="5">
        <v>64.2</v>
      </c>
      <c r="EI2" s="17">
        <v>75.58</v>
      </c>
      <c r="EJ2" s="17">
        <v>57.04</v>
      </c>
      <c r="EK2" s="17">
        <v>72.77</v>
      </c>
      <c r="EL2" s="17">
        <v>54.41</v>
      </c>
      <c r="EM2" s="17">
        <v>78.5</v>
      </c>
      <c r="EN2" s="17">
        <v>59.78</v>
      </c>
      <c r="EO2" s="17">
        <v>54.65</v>
      </c>
      <c r="EP2" s="17">
        <v>58.76</v>
      </c>
      <c r="EQ2" s="17">
        <v>61.44</v>
      </c>
      <c r="ER2" s="17">
        <v>51.75</v>
      </c>
      <c r="ES2" s="17">
        <v>56.23</v>
      </c>
      <c r="ET2" s="17">
        <v>59.29</v>
      </c>
      <c r="EU2" s="17">
        <v>57.66</v>
      </c>
      <c r="EV2" s="17">
        <v>61.39</v>
      </c>
      <c r="EW2" s="17">
        <v>63.67</v>
      </c>
      <c r="EX2" s="29">
        <v>9.626147302440117</v>
      </c>
      <c r="EY2" s="29">
        <v>10.46601299988983</v>
      </c>
      <c r="EZ2" s="29">
        <v>8.758958025253099</v>
      </c>
      <c r="FA2" s="64">
        <v>12.998871998710856</v>
      </c>
      <c r="FB2" s="64">
        <v>8.253756754756088</v>
      </c>
      <c r="FC2" s="64">
        <v>4.841997961264016</v>
      </c>
      <c r="FD2" s="64">
        <v>15.016920473773265</v>
      </c>
      <c r="FE2" s="64">
        <v>8.516523511428154</v>
      </c>
      <c r="FF2" s="64">
        <v>5.025125628140704</v>
      </c>
      <c r="FG2" s="64">
        <v>10.915838882218099</v>
      </c>
      <c r="FH2" s="64">
        <v>7.981927710843373</v>
      </c>
      <c r="FI2" s="64">
        <v>4.653567735263702</v>
      </c>
      <c r="FJ2" s="29">
        <v>9.626147302440117</v>
      </c>
      <c r="FK2" s="29">
        <v>10.46601299988983</v>
      </c>
      <c r="FL2" s="29">
        <v>8.758958025253099</v>
      </c>
      <c r="FM2" s="5">
        <v>12.998871998710856</v>
      </c>
      <c r="FN2" s="5">
        <v>8.253756754756088</v>
      </c>
      <c r="FO2" s="5">
        <v>9.626147302440117</v>
      </c>
      <c r="FP2" s="5">
        <v>15.016920473773265</v>
      </c>
      <c r="FQ2" s="5">
        <v>8.516523511428154</v>
      </c>
      <c r="FR2" s="5">
        <v>5.025125628140704</v>
      </c>
      <c r="FS2" s="5">
        <v>10.915838882218099</v>
      </c>
      <c r="FT2" s="5">
        <v>7.981927710843373</v>
      </c>
      <c r="FU2" s="5">
        <v>4.653567735263702</v>
      </c>
      <c r="FV2" s="118">
        <v>18025</v>
      </c>
      <c r="FW2" s="118">
        <v>22032</v>
      </c>
      <c r="FX2" s="21">
        <f aca="true" t="shared" si="0" ref="FX2:FX14">(FV2/FW2)*100</f>
        <v>81.81281771968047</v>
      </c>
      <c r="FY2" s="122">
        <v>0.6670167166218235</v>
      </c>
      <c r="FZ2" s="4">
        <v>4</v>
      </c>
    </row>
    <row r="3" spans="1:182" ht="11.25">
      <c r="A3" s="95">
        <v>14101</v>
      </c>
      <c r="B3" s="63">
        <v>14101</v>
      </c>
      <c r="C3" s="63">
        <v>1</v>
      </c>
      <c r="D3" s="30" t="s">
        <v>21</v>
      </c>
      <c r="E3" s="30" t="s">
        <v>21</v>
      </c>
      <c r="F3" s="111">
        <v>1015.6</v>
      </c>
      <c r="G3" s="96">
        <v>158626</v>
      </c>
      <c r="H3" s="47">
        <f aca="true" t="shared" si="1" ref="H3:H14">+G3/F3</f>
        <v>156.18944466325325</v>
      </c>
      <c r="I3" s="97">
        <f aca="true" t="shared" si="2" ref="I3:I14">+G3*100/16928873</f>
        <v>0.9370145313276318</v>
      </c>
      <c r="J3" s="58">
        <f aca="true" t="shared" si="3" ref="J3:J14">+G3*100/378193</f>
        <v>41.94313485442618</v>
      </c>
      <c r="K3" s="96">
        <v>77707</v>
      </c>
      <c r="L3" s="47">
        <f aca="true" t="shared" si="4" ref="L3:L14">+K3*100/G3</f>
        <v>48.98755563400704</v>
      </c>
      <c r="M3" s="96">
        <v>80919</v>
      </c>
      <c r="N3" s="47">
        <f aca="true" t="shared" si="5" ref="N3:N14">+M3*100/G3</f>
        <v>51.01244436599296</v>
      </c>
      <c r="O3" s="47">
        <f aca="true" t="shared" si="6" ref="O3:O14">+K3*100/M3</f>
        <v>96.0305984997343</v>
      </c>
      <c r="P3" s="96">
        <v>34038</v>
      </c>
      <c r="Q3" s="47">
        <f aca="true" t="shared" si="7" ref="Q3:Q14">+P3*100/G3</f>
        <v>21.45802075321826</v>
      </c>
      <c r="R3" s="96">
        <v>110440</v>
      </c>
      <c r="S3" s="47">
        <f aca="true" t="shared" si="8" ref="S3:S14">+R3*100/G3</f>
        <v>69.62288653814633</v>
      </c>
      <c r="T3" s="96">
        <v>14148</v>
      </c>
      <c r="U3" s="47">
        <f aca="true" t="shared" si="9" ref="U3:U14">+T3*100/G3</f>
        <v>8.919092708635407</v>
      </c>
      <c r="V3" s="47">
        <f aca="true" t="shared" si="10" ref="V3:V14">+(P3+T3)*100/R3</f>
        <v>43.63093082216588</v>
      </c>
      <c r="W3" s="47">
        <f aca="true" t="shared" si="11" ref="W3:W14">+T3/P3*100</f>
        <v>41.56530936012692</v>
      </c>
      <c r="X3" s="96">
        <v>172675</v>
      </c>
      <c r="Y3" s="97">
        <f aca="true" t="shared" si="12" ref="Y3:Y14">+X3*100/18549096</f>
        <v>0.9309078997704254</v>
      </c>
      <c r="Z3" s="58">
        <f aca="true" t="shared" si="13" ref="Z3:Z14">+X3*100/386302</f>
        <v>44.69948382353702</v>
      </c>
      <c r="AA3" s="47">
        <v>9.1</v>
      </c>
      <c r="AB3" s="47">
        <v>8.2</v>
      </c>
      <c r="AC3" s="98">
        <v>90.78</v>
      </c>
      <c r="AD3" s="98">
        <v>42.65</v>
      </c>
      <c r="AE3" s="98">
        <v>3.5</v>
      </c>
      <c r="AF3" s="98">
        <v>35</v>
      </c>
      <c r="AG3" s="97">
        <v>0.754</v>
      </c>
      <c r="AH3" s="97">
        <v>0.812</v>
      </c>
      <c r="AI3" s="99">
        <v>0.7699759288003949</v>
      </c>
      <c r="AJ3" s="99">
        <v>0.505482561068144</v>
      </c>
      <c r="AK3" s="99">
        <v>0.8697963370608436</v>
      </c>
      <c r="AL3" s="99">
        <v>0.9022970072290345</v>
      </c>
      <c r="AM3" s="99">
        <v>0.7618879585396043</v>
      </c>
      <c r="AN3" s="57">
        <v>57</v>
      </c>
      <c r="AO3" s="57">
        <v>1</v>
      </c>
      <c r="AP3" s="97">
        <v>0.1328416</v>
      </c>
      <c r="AQ3" s="100">
        <v>557077.6997606771</v>
      </c>
      <c r="AR3" s="100">
        <v>563611.2078902569</v>
      </c>
      <c r="AS3" s="96">
        <v>175358.3528</v>
      </c>
      <c r="AT3" s="58">
        <v>0.50013</v>
      </c>
      <c r="AU3" s="101">
        <v>3.0517422734977457</v>
      </c>
      <c r="AV3" s="101">
        <v>11.750715199753449</v>
      </c>
      <c r="AW3" s="101">
        <v>14.802457473251195</v>
      </c>
      <c r="AX3" s="68">
        <v>85.1975425267488</v>
      </c>
      <c r="AY3" s="102">
        <v>26.9</v>
      </c>
      <c r="AZ3" s="101">
        <v>58.481449377354764</v>
      </c>
      <c r="BA3" s="23">
        <f aca="true" t="shared" si="14" ref="BA3:BA14">100-BB3</f>
        <v>91.1728449414458</v>
      </c>
      <c r="BB3" s="23">
        <v>8.827155058554196</v>
      </c>
      <c r="BC3" s="32">
        <v>8.530715271051628</v>
      </c>
      <c r="BD3" s="103">
        <v>6.73</v>
      </c>
      <c r="BE3" s="103">
        <v>21.22</v>
      </c>
      <c r="BF3" s="103">
        <v>72.04</v>
      </c>
      <c r="BG3" s="47">
        <v>24.6</v>
      </c>
      <c r="BH3" s="104">
        <v>46</v>
      </c>
      <c r="BI3" s="24">
        <v>97.65875093332419</v>
      </c>
      <c r="BJ3" s="25">
        <v>97.3</v>
      </c>
      <c r="BK3" s="23">
        <v>10.3203597696513</v>
      </c>
      <c r="BL3" s="26">
        <v>9.94</v>
      </c>
      <c r="BM3" s="26">
        <v>77.38407464896787</v>
      </c>
      <c r="BN3" s="28">
        <v>4.687769855172584</v>
      </c>
      <c r="BO3" s="28">
        <v>0.44657175988749354</v>
      </c>
      <c r="BP3" s="28">
        <v>1.4433396659347166</v>
      </c>
      <c r="BQ3" s="28">
        <v>84.85110162591596</v>
      </c>
      <c r="BR3" s="28">
        <v>48.69112531148997</v>
      </c>
      <c r="BS3" s="28">
        <v>36.71263970787792</v>
      </c>
      <c r="BT3" s="98">
        <v>8.52</v>
      </c>
      <c r="BU3" s="105">
        <v>1.3318534961154274</v>
      </c>
      <c r="BV3" s="105">
        <v>22.97447280799112</v>
      </c>
      <c r="BW3" s="28">
        <v>1.8</v>
      </c>
      <c r="BX3" s="28">
        <v>0.2</v>
      </c>
      <c r="BY3" s="28">
        <v>25</v>
      </c>
      <c r="BZ3" s="28">
        <v>10.9</v>
      </c>
      <c r="CA3" s="40">
        <v>768.4857135574645</v>
      </c>
      <c r="CB3" s="40">
        <v>3116.6365049830497</v>
      </c>
      <c r="CC3" s="106" t="s">
        <v>50</v>
      </c>
      <c r="CD3" s="98">
        <v>2</v>
      </c>
      <c r="CE3" s="43">
        <v>95697</v>
      </c>
      <c r="CF3" s="107">
        <v>60.32869769142511</v>
      </c>
      <c r="CG3" s="43">
        <v>13679</v>
      </c>
      <c r="CH3" s="47">
        <v>8.623428693908943</v>
      </c>
      <c r="CI3" s="45">
        <v>91683</v>
      </c>
      <c r="CJ3" s="47">
        <v>57.798217190120155</v>
      </c>
      <c r="CK3" s="28">
        <v>74.69475684246443</v>
      </c>
      <c r="CL3" s="28">
        <v>10.071518889951896</v>
      </c>
      <c r="CM3" s="28">
        <v>7.982819409785176</v>
      </c>
      <c r="CN3" s="47">
        <v>23.51158418689913</v>
      </c>
      <c r="CO3" s="47">
        <v>26.750704265429814</v>
      </c>
      <c r="CP3" s="28">
        <v>64.91182437704833</v>
      </c>
      <c r="CQ3" s="28">
        <v>53.09278350515464</v>
      </c>
      <c r="CR3" s="94">
        <v>63.61514103126702</v>
      </c>
      <c r="CS3" s="94">
        <v>40.567832577198885</v>
      </c>
      <c r="CT3" s="47">
        <v>71.57051555176821</v>
      </c>
      <c r="CU3" s="47">
        <v>5.852577758841074</v>
      </c>
      <c r="CV3" s="47">
        <v>54.41976761288425</v>
      </c>
      <c r="CW3" s="47">
        <v>42.653331372260624</v>
      </c>
      <c r="CX3" s="47">
        <v>97.07309898514488</v>
      </c>
      <c r="CY3" s="53">
        <v>621.6636068351928</v>
      </c>
      <c r="CZ3" s="53">
        <v>499.918734424098</v>
      </c>
      <c r="DA3" s="53">
        <v>559.5193650530275</v>
      </c>
      <c r="DB3" s="53">
        <v>684.5512682268401</v>
      </c>
      <c r="DC3" s="53">
        <v>501.37707478945265</v>
      </c>
      <c r="DD3" s="53">
        <v>593.2580886602846</v>
      </c>
      <c r="DE3" s="54">
        <v>195.69841583780794</v>
      </c>
      <c r="DF3" s="54">
        <v>145.84852183797992</v>
      </c>
      <c r="DG3" s="54">
        <v>170.85345684605096</v>
      </c>
      <c r="DH3" s="54">
        <v>172.8569411100127</v>
      </c>
      <c r="DI3" s="54">
        <v>145.46538086466575</v>
      </c>
      <c r="DJ3" s="54">
        <v>158.87501555564776</v>
      </c>
      <c r="DK3" s="54">
        <v>168.03926080645113</v>
      </c>
      <c r="DL3" s="54">
        <v>139.34568767234234</v>
      </c>
      <c r="DM3" s="54">
        <v>153.73851529541005</v>
      </c>
      <c r="DN3" s="54">
        <v>150.82615449795225</v>
      </c>
      <c r="DO3" s="54">
        <v>139.7767905515224</v>
      </c>
      <c r="DP3" s="54">
        <v>145.18604554693658</v>
      </c>
      <c r="DQ3" s="54">
        <v>83.76908122698654</v>
      </c>
      <c r="DR3" s="54">
        <v>18.269153757889104</v>
      </c>
      <c r="DS3" s="54">
        <v>51.12421718899284</v>
      </c>
      <c r="DT3" s="54">
        <v>83.60401073294733</v>
      </c>
      <c r="DU3" s="54">
        <v>18.420197204464188</v>
      </c>
      <c r="DV3" s="54">
        <v>50.331162456271336</v>
      </c>
      <c r="DW3" s="47">
        <v>5718.4</v>
      </c>
      <c r="DX3" s="47">
        <v>34.7</v>
      </c>
      <c r="DY3" s="47">
        <v>4.9</v>
      </c>
      <c r="DZ3" s="47">
        <v>80.6</v>
      </c>
      <c r="EA3" s="47">
        <v>7242.9</v>
      </c>
      <c r="EB3" s="47">
        <v>34</v>
      </c>
      <c r="EC3" s="47">
        <v>8.2</v>
      </c>
      <c r="ED3" s="47">
        <v>103.3</v>
      </c>
      <c r="EE3" s="47">
        <v>4132.85</v>
      </c>
      <c r="EF3" s="47">
        <v>36.1</v>
      </c>
      <c r="EG3" s="47">
        <v>1.4</v>
      </c>
      <c r="EH3" s="47">
        <v>57</v>
      </c>
      <c r="EI3" s="58">
        <v>76.38</v>
      </c>
      <c r="EJ3" s="58">
        <v>57.88</v>
      </c>
      <c r="EK3" s="58">
        <v>72.9</v>
      </c>
      <c r="EL3" s="58">
        <v>54.36</v>
      </c>
      <c r="EM3" s="58">
        <v>79.99</v>
      </c>
      <c r="EN3" s="58">
        <v>61.54</v>
      </c>
      <c r="EO3" s="58">
        <v>50.86</v>
      </c>
      <c r="EP3" s="58">
        <v>57.04</v>
      </c>
      <c r="EQ3" s="58">
        <v>65.22</v>
      </c>
      <c r="ER3" s="58">
        <v>46.69</v>
      </c>
      <c r="ES3" s="58">
        <v>54.94</v>
      </c>
      <c r="ET3" s="58">
        <v>65.14</v>
      </c>
      <c r="EU3" s="58">
        <v>55.2</v>
      </c>
      <c r="EV3" s="58">
        <v>59.22</v>
      </c>
      <c r="EW3" s="58">
        <v>65.31</v>
      </c>
      <c r="EX3" s="56">
        <v>9.627967844456908</v>
      </c>
      <c r="EY3" s="56">
        <v>10.505944152612662</v>
      </c>
      <c r="EZ3" s="56">
        <v>8.724513987671884</v>
      </c>
      <c r="FA3" s="59">
        <v>13.02391664693346</v>
      </c>
      <c r="FB3" s="59">
        <v>8.276899924755455</v>
      </c>
      <c r="FC3" s="59">
        <v>4.830917874396135</v>
      </c>
      <c r="FD3" s="59">
        <v>14.932337844143724</v>
      </c>
      <c r="FE3" s="59">
        <v>8.549819138441302</v>
      </c>
      <c r="FF3" s="59">
        <v>4.984662576687116</v>
      </c>
      <c r="FG3" s="59">
        <v>11.057692307692308</v>
      </c>
      <c r="FH3" s="59">
        <v>7.9945568974315355</v>
      </c>
      <c r="FI3" s="59">
        <v>4.674717569146864</v>
      </c>
      <c r="FJ3" s="56">
        <v>8.22583660497289</v>
      </c>
      <c r="FK3" s="56">
        <v>8.202009031425675</v>
      </c>
      <c r="FL3" s="56">
        <v>8.250355618776672</v>
      </c>
      <c r="FM3" s="47">
        <v>10.419133317546768</v>
      </c>
      <c r="FN3" s="47">
        <v>8.945740322715492</v>
      </c>
      <c r="FO3" s="47">
        <v>8.22583660497289</v>
      </c>
      <c r="FP3" s="47">
        <v>10.26598226784881</v>
      </c>
      <c r="FQ3" s="47">
        <v>9.207497533706016</v>
      </c>
      <c r="FR3" s="47">
        <v>3.834355828220859</v>
      </c>
      <c r="FS3" s="47">
        <v>10.576923076923077</v>
      </c>
      <c r="FT3" s="47">
        <v>8.67494471848954</v>
      </c>
      <c r="FU3" s="47">
        <v>5.453837164004675</v>
      </c>
      <c r="FV3" s="119">
        <v>6748</v>
      </c>
      <c r="FW3" s="119">
        <v>8093</v>
      </c>
      <c r="FX3" s="109">
        <f t="shared" si="0"/>
        <v>83.38069936982578</v>
      </c>
      <c r="FY3" s="121">
        <v>0.5312840262160236</v>
      </c>
      <c r="FZ3" s="96">
        <v>2</v>
      </c>
    </row>
    <row r="4" spans="1:182" ht="11.25">
      <c r="A4" s="95">
        <v>14102</v>
      </c>
      <c r="B4" s="63">
        <v>14102</v>
      </c>
      <c r="C4" s="63">
        <v>2</v>
      </c>
      <c r="D4" s="30" t="s">
        <v>22</v>
      </c>
      <c r="E4" s="30" t="s">
        <v>21</v>
      </c>
      <c r="F4" s="111">
        <v>766.7</v>
      </c>
      <c r="G4" s="96">
        <v>5083</v>
      </c>
      <c r="H4" s="47">
        <f t="shared" si="1"/>
        <v>6.62971175166297</v>
      </c>
      <c r="I4" s="97">
        <f t="shared" si="2"/>
        <v>0.03002562545067235</v>
      </c>
      <c r="J4" s="58">
        <f t="shared" si="3"/>
        <v>1.344022760865484</v>
      </c>
      <c r="K4" s="96">
        <v>2632</v>
      </c>
      <c r="L4" s="47">
        <f t="shared" si="4"/>
        <v>51.7804446193193</v>
      </c>
      <c r="M4" s="96">
        <v>2451</v>
      </c>
      <c r="N4" s="47">
        <f t="shared" si="5"/>
        <v>48.2195553806807</v>
      </c>
      <c r="O4" s="47">
        <f t="shared" si="6"/>
        <v>107.38474092207262</v>
      </c>
      <c r="P4" s="96">
        <v>1046</v>
      </c>
      <c r="Q4" s="47">
        <f t="shared" si="7"/>
        <v>20.578398583513675</v>
      </c>
      <c r="R4" s="96">
        <v>3392</v>
      </c>
      <c r="S4" s="47">
        <f t="shared" si="8"/>
        <v>66.73224473735982</v>
      </c>
      <c r="T4" s="96">
        <v>645</v>
      </c>
      <c r="U4" s="47">
        <f t="shared" si="9"/>
        <v>12.689356679126501</v>
      </c>
      <c r="V4" s="47">
        <f t="shared" si="10"/>
        <v>49.85259433962264</v>
      </c>
      <c r="W4" s="47">
        <f t="shared" si="11"/>
        <v>61.66347992351816</v>
      </c>
      <c r="X4" s="96">
        <v>4424</v>
      </c>
      <c r="Y4" s="97">
        <f t="shared" si="12"/>
        <v>0.023850218900155564</v>
      </c>
      <c r="Z4" s="58">
        <f t="shared" si="13"/>
        <v>1.1452179900699453</v>
      </c>
      <c r="AA4" s="47">
        <v>34.2</v>
      </c>
      <c r="AB4" s="47">
        <v>16.9</v>
      </c>
      <c r="AC4" s="98">
        <v>297.74</v>
      </c>
      <c r="AD4" s="98">
        <v>92.41</v>
      </c>
      <c r="AE4" s="98">
        <v>0.94</v>
      </c>
      <c r="AF4" s="98">
        <v>91</v>
      </c>
      <c r="AG4" s="97">
        <v>0.658</v>
      </c>
      <c r="AH4" s="97">
        <v>0.747</v>
      </c>
      <c r="AI4" s="99">
        <v>0.6437637614678898</v>
      </c>
      <c r="AJ4" s="99">
        <v>0.48196146796301287</v>
      </c>
      <c r="AK4" s="99">
        <v>0.9125606267029973</v>
      </c>
      <c r="AL4" s="99">
        <v>0.7870619946091644</v>
      </c>
      <c r="AM4" s="99">
        <v>0.7063369626857661</v>
      </c>
      <c r="AN4" s="57">
        <v>190</v>
      </c>
      <c r="AO4" s="57">
        <v>7</v>
      </c>
      <c r="AP4" s="97">
        <v>0.410354</v>
      </c>
      <c r="AQ4" s="100">
        <v>275342.9791105121</v>
      </c>
      <c r="AR4" s="100">
        <v>296473.38140161725</v>
      </c>
      <c r="AS4" s="96">
        <v>92977.9719</v>
      </c>
      <c r="AT4" s="58">
        <v>0.45921</v>
      </c>
      <c r="AU4" s="101">
        <v>3.2783547139075546</v>
      </c>
      <c r="AV4" s="101">
        <v>13.337405823661168</v>
      </c>
      <c r="AW4" s="101">
        <v>16.615760537568722</v>
      </c>
      <c r="AX4" s="68">
        <v>83.38423946243128</v>
      </c>
      <c r="AY4" s="102">
        <v>26.5</v>
      </c>
      <c r="AZ4" s="101">
        <v>49.769460265798756</v>
      </c>
      <c r="BA4" s="23">
        <f t="shared" si="14"/>
        <v>94.44141689373296</v>
      </c>
      <c r="BB4" s="23">
        <v>5.55858310626703</v>
      </c>
      <c r="BC4" s="32">
        <v>5.55858310626703</v>
      </c>
      <c r="BD4" s="103">
        <v>34.03</v>
      </c>
      <c r="BE4" s="103">
        <v>17.87</v>
      </c>
      <c r="BF4" s="103">
        <v>48.1</v>
      </c>
      <c r="BG4" s="47">
        <v>18.3</v>
      </c>
      <c r="BH4" s="104">
        <v>50.3</v>
      </c>
      <c r="BI4" s="24">
        <v>90.12747491185246</v>
      </c>
      <c r="BJ4" s="25">
        <v>87.6</v>
      </c>
      <c r="BK4" s="23">
        <v>7.4350420395985894</v>
      </c>
      <c r="BL4" s="26">
        <v>6.75</v>
      </c>
      <c r="BM4" s="26">
        <v>69.55275229357798</v>
      </c>
      <c r="BN4" s="28">
        <v>39.15094339622642</v>
      </c>
      <c r="BO4" s="28">
        <v>0</v>
      </c>
      <c r="BP4" s="28">
        <v>1.3477088948787062</v>
      </c>
      <c r="BQ4" s="28">
        <v>77.56064690026955</v>
      </c>
      <c r="BR4" s="28">
        <v>11.522911051212938</v>
      </c>
      <c r="BS4" s="28">
        <v>11.253369272237197</v>
      </c>
      <c r="BT4" s="98">
        <v>5.94</v>
      </c>
      <c r="BU4" s="105">
        <v>0</v>
      </c>
      <c r="BV4" s="105">
        <v>35.294117647058826</v>
      </c>
      <c r="BW4" s="28">
        <v>2.2</v>
      </c>
      <c r="BX4" s="28">
        <v>0</v>
      </c>
      <c r="BY4" s="28">
        <v>30.1</v>
      </c>
      <c r="BZ4" s="28">
        <v>16.2</v>
      </c>
      <c r="CA4" s="40">
        <v>701.0710808179163</v>
      </c>
      <c r="CB4" s="40">
        <v>1674.7809152872442</v>
      </c>
      <c r="CC4" s="106" t="s">
        <v>50</v>
      </c>
      <c r="CD4" s="98">
        <v>55</v>
      </c>
      <c r="CE4" s="43">
        <v>2519</v>
      </c>
      <c r="CF4" s="107">
        <v>49.55734802282117</v>
      </c>
      <c r="CG4" s="43">
        <v>584</v>
      </c>
      <c r="CH4" s="47">
        <v>11.48927798544167</v>
      </c>
      <c r="CI4" s="45">
        <v>559</v>
      </c>
      <c r="CJ4" s="47">
        <v>10.997442455242966</v>
      </c>
      <c r="CK4" s="28">
        <v>94.9704744451232</v>
      </c>
      <c r="CL4" s="28">
        <v>1.6289961311341885</v>
      </c>
      <c r="CM4" s="28">
        <v>1.262472001628996</v>
      </c>
      <c r="CN4" s="47">
        <v>10.364487884341274</v>
      </c>
      <c r="CO4" s="47">
        <v>18.687872763419485</v>
      </c>
      <c r="CP4" s="28">
        <v>75.56521739130434</v>
      </c>
      <c r="CQ4" s="28">
        <v>67.35966735966736</v>
      </c>
      <c r="CR4" s="94">
        <v>96.51836221513138</v>
      </c>
      <c r="CS4" s="94">
        <v>74.0916271721959</v>
      </c>
      <c r="CT4" s="47">
        <v>55.030800821355236</v>
      </c>
      <c r="CU4" s="47">
        <v>10.677618069815194</v>
      </c>
      <c r="CV4" s="47">
        <v>35.16792685071215</v>
      </c>
      <c r="CW4" s="47">
        <v>70.3358537014243</v>
      </c>
      <c r="CX4" s="47">
        <v>105.50378055213645</v>
      </c>
      <c r="CY4" s="53">
        <v>652.5511975008677</v>
      </c>
      <c r="CZ4" s="53">
        <v>531.752104055088</v>
      </c>
      <c r="DA4" s="53">
        <v>595.0864422202003</v>
      </c>
      <c r="DB4" s="53">
        <v>558.1575349413952</v>
      </c>
      <c r="DC4" s="53">
        <v>466.38171179474</v>
      </c>
      <c r="DD4" s="53">
        <v>512.4168847702783</v>
      </c>
      <c r="DE4" s="54">
        <v>132.70847217448218</v>
      </c>
      <c r="DF4" s="54">
        <v>115.66561790887795</v>
      </c>
      <c r="DG4" s="54">
        <v>124.21439161870632</v>
      </c>
      <c r="DH4" s="54">
        <v>163.13779937521693</v>
      </c>
      <c r="DI4" s="54">
        <v>133.89441469013008</v>
      </c>
      <c r="DJ4" s="54">
        <v>149.2265696087352</v>
      </c>
      <c r="DK4" s="54">
        <v>139.19043868604302</v>
      </c>
      <c r="DL4" s="54">
        <v>128.24938248332123</v>
      </c>
      <c r="DM4" s="54">
        <v>133.73746635506737</v>
      </c>
      <c r="DN4" s="54">
        <v>166.60881638320026</v>
      </c>
      <c r="DO4" s="54">
        <v>145.3710788064269</v>
      </c>
      <c r="DP4" s="54">
        <v>156.50591446769792</v>
      </c>
      <c r="DQ4" s="54">
        <v>121.22695856164768</v>
      </c>
      <c r="DR4" s="54">
        <v>14.233291744928191</v>
      </c>
      <c r="DS4" s="54">
        <v>67.90180476195698</v>
      </c>
      <c r="DT4" s="54">
        <v>124.95661228740022</v>
      </c>
      <c r="DU4" s="54">
        <v>15.302218821729152</v>
      </c>
      <c r="DV4" s="54">
        <v>72.79344858962693</v>
      </c>
      <c r="DW4" s="47">
        <v>205.1</v>
      </c>
      <c r="DX4" s="47">
        <v>1.2</v>
      </c>
      <c r="DY4" s="47">
        <v>4.2</v>
      </c>
      <c r="DZ4" s="47">
        <v>74.7</v>
      </c>
      <c r="EA4" s="47">
        <v>269.15</v>
      </c>
      <c r="EB4" s="47">
        <v>1.3</v>
      </c>
      <c r="EC4" s="47">
        <v>7.1</v>
      </c>
      <c r="ED4" s="47">
        <v>94.7</v>
      </c>
      <c r="EE4" s="47">
        <v>138.4</v>
      </c>
      <c r="EF4" s="47">
        <v>1.2</v>
      </c>
      <c r="EG4" s="47">
        <v>1.1</v>
      </c>
      <c r="EH4" s="47">
        <v>54</v>
      </c>
      <c r="EI4" s="58">
        <v>76.46</v>
      </c>
      <c r="EJ4" s="58">
        <v>57.41</v>
      </c>
      <c r="EK4" s="58">
        <v>73.76</v>
      </c>
      <c r="EL4" s="58">
        <v>54.75</v>
      </c>
      <c r="EM4" s="58">
        <v>79.27</v>
      </c>
      <c r="EN4" s="58">
        <v>60.17</v>
      </c>
      <c r="EO4" s="58">
        <v>54.38</v>
      </c>
      <c r="EP4" s="58">
        <v>60.06</v>
      </c>
      <c r="EQ4" s="58">
        <v>64.45</v>
      </c>
      <c r="ER4" s="58">
        <v>52.49</v>
      </c>
      <c r="ES4" s="58">
        <v>56.59</v>
      </c>
      <c r="ET4" s="58">
        <v>59.36</v>
      </c>
      <c r="EU4" s="58">
        <v>56.34</v>
      </c>
      <c r="EV4" s="58">
        <v>63.66</v>
      </c>
      <c r="EW4" s="58">
        <v>69.75</v>
      </c>
      <c r="EX4" s="56">
        <v>10.130246020260492</v>
      </c>
      <c r="EY4" s="56">
        <v>10.471204188481677</v>
      </c>
      <c r="EZ4" s="56">
        <v>9.70873786407767</v>
      </c>
      <c r="FA4" s="59">
        <v>13.029315960912053</v>
      </c>
      <c r="FB4" s="59">
        <v>8.620689655172413</v>
      </c>
      <c r="FC4" s="59">
        <v>0</v>
      </c>
      <c r="FD4" s="59">
        <v>12.048192771084338</v>
      </c>
      <c r="FE4" s="59">
        <v>10.309278350515465</v>
      </c>
      <c r="FF4" s="59">
        <v>0</v>
      </c>
      <c r="FG4" s="59">
        <v>14.184397163120567</v>
      </c>
      <c r="FH4" s="59">
        <v>6.493506493506494</v>
      </c>
      <c r="FI4" s="59">
        <v>0</v>
      </c>
      <c r="FJ4" s="56">
        <v>7.23589001447178</v>
      </c>
      <c r="FK4" s="56">
        <v>5.235602094240838</v>
      </c>
      <c r="FL4" s="56">
        <v>9.70873786407767</v>
      </c>
      <c r="FM4" s="47">
        <v>0</v>
      </c>
      <c r="FN4" s="47">
        <v>14.367816091954023</v>
      </c>
      <c r="FO4" s="47">
        <v>7.23589001447178</v>
      </c>
      <c r="FP4" s="47">
        <v>0</v>
      </c>
      <c r="FQ4" s="47">
        <v>10.309278350515465</v>
      </c>
      <c r="FR4" s="47">
        <v>0</v>
      </c>
      <c r="FS4" s="47">
        <v>0</v>
      </c>
      <c r="FT4" s="47">
        <v>19.48051948051948</v>
      </c>
      <c r="FU4" s="47">
        <v>0</v>
      </c>
      <c r="FV4" s="119">
        <v>278</v>
      </c>
      <c r="FW4" s="119">
        <v>327</v>
      </c>
      <c r="FX4" s="109">
        <f t="shared" si="0"/>
        <v>85.01529051987767</v>
      </c>
      <c r="FY4" s="121">
        <v>0.4819286682071693</v>
      </c>
      <c r="FZ4" s="96">
        <v>2</v>
      </c>
    </row>
    <row r="5" spans="1:182" ht="11.25">
      <c r="A5" s="95">
        <v>14103</v>
      </c>
      <c r="B5" s="63">
        <v>14103</v>
      </c>
      <c r="C5" s="63">
        <v>3</v>
      </c>
      <c r="D5" s="30" t="s">
        <v>23</v>
      </c>
      <c r="E5" s="30" t="s">
        <v>21</v>
      </c>
      <c r="F5" s="111">
        <v>532.4</v>
      </c>
      <c r="G5" s="96">
        <v>16394</v>
      </c>
      <c r="H5" s="47">
        <f t="shared" si="1"/>
        <v>30.792637114951166</v>
      </c>
      <c r="I5" s="97">
        <f t="shared" si="2"/>
        <v>0.09684046894320726</v>
      </c>
      <c r="J5" s="58">
        <f t="shared" si="3"/>
        <v>4.3348237540091965</v>
      </c>
      <c r="K5" s="96">
        <v>7990</v>
      </c>
      <c r="L5" s="47">
        <f t="shared" si="4"/>
        <v>48.73734293034037</v>
      </c>
      <c r="M5" s="96">
        <v>8404</v>
      </c>
      <c r="N5" s="47">
        <f t="shared" si="5"/>
        <v>51.26265706965963</v>
      </c>
      <c r="O5" s="47">
        <f t="shared" si="6"/>
        <v>95.07377439314612</v>
      </c>
      <c r="P5" s="96">
        <v>4136</v>
      </c>
      <c r="Q5" s="47">
        <f t="shared" si="7"/>
        <v>25.228742222764424</v>
      </c>
      <c r="R5" s="96">
        <v>10665</v>
      </c>
      <c r="S5" s="47">
        <f t="shared" si="8"/>
        <v>65.05428815420275</v>
      </c>
      <c r="T5" s="96">
        <v>1593</v>
      </c>
      <c r="U5" s="47">
        <f t="shared" si="9"/>
        <v>9.716969623032817</v>
      </c>
      <c r="V5" s="47">
        <f t="shared" si="10"/>
        <v>53.7177684013127</v>
      </c>
      <c r="W5" s="47">
        <f t="shared" si="11"/>
        <v>38.51547388781431</v>
      </c>
      <c r="X5" s="96">
        <v>17213</v>
      </c>
      <c r="Y5" s="97">
        <f t="shared" si="12"/>
        <v>0.0927969751194344</v>
      </c>
      <c r="Z5" s="58">
        <f t="shared" si="13"/>
        <v>4.455840249338601</v>
      </c>
      <c r="AA5" s="47">
        <v>32.8</v>
      </c>
      <c r="AB5" s="47">
        <v>23.9</v>
      </c>
      <c r="AC5" s="98">
        <v>108.61</v>
      </c>
      <c r="AD5" s="98">
        <v>81.65</v>
      </c>
      <c r="AE5" s="98">
        <v>0</v>
      </c>
      <c r="AF5" s="98">
        <v>51</v>
      </c>
      <c r="AG5" s="97">
        <v>0.648</v>
      </c>
      <c r="AH5" s="97">
        <v>0.743</v>
      </c>
      <c r="AI5" s="99">
        <v>0.6832684006701042</v>
      </c>
      <c r="AJ5" s="99">
        <v>0.46472432150467485</v>
      </c>
      <c r="AK5" s="99">
        <v>0.9071557512383048</v>
      </c>
      <c r="AL5" s="99">
        <v>0.85329386763813</v>
      </c>
      <c r="AM5" s="99">
        <v>0.7271105852628035</v>
      </c>
      <c r="AN5" s="57">
        <v>140</v>
      </c>
      <c r="AO5" s="57">
        <v>5</v>
      </c>
      <c r="AP5" s="97">
        <v>0.3936653</v>
      </c>
      <c r="AQ5" s="100">
        <v>308550.99066484516</v>
      </c>
      <c r="AR5" s="100">
        <v>327312.2889344262</v>
      </c>
      <c r="AS5" s="96">
        <v>109250.777</v>
      </c>
      <c r="AT5" s="58">
        <v>0.46479</v>
      </c>
      <c r="AU5" s="101">
        <v>4.827676927124441</v>
      </c>
      <c r="AV5" s="101">
        <v>18.245198631938962</v>
      </c>
      <c r="AW5" s="101">
        <v>23.0728755590634</v>
      </c>
      <c r="AX5" s="68">
        <v>76.9271244409366</v>
      </c>
      <c r="AY5" s="102">
        <v>20.5</v>
      </c>
      <c r="AZ5" s="101">
        <v>46.2890625</v>
      </c>
      <c r="BA5" s="23">
        <f t="shared" si="14"/>
        <v>93.48743349844065</v>
      </c>
      <c r="BB5" s="23">
        <v>6.512566501559347</v>
      </c>
      <c r="BC5" s="32">
        <v>5.742065676022748</v>
      </c>
      <c r="BD5" s="103">
        <v>24.52</v>
      </c>
      <c r="BE5" s="103">
        <v>26.99</v>
      </c>
      <c r="BF5" s="103">
        <v>48.49</v>
      </c>
      <c r="BG5" s="47">
        <v>17.1</v>
      </c>
      <c r="BH5" s="104">
        <v>45.9</v>
      </c>
      <c r="BI5" s="24">
        <v>92.3743206521739</v>
      </c>
      <c r="BJ5" s="25">
        <v>90.7</v>
      </c>
      <c r="BK5" s="23">
        <v>8.487007472826088</v>
      </c>
      <c r="BL5" s="26">
        <v>7.78</v>
      </c>
      <c r="BM5" s="26">
        <v>71.84256902290973</v>
      </c>
      <c r="BN5" s="28">
        <v>24.749544626593806</v>
      </c>
      <c r="BO5" s="28">
        <v>0</v>
      </c>
      <c r="BP5" s="28">
        <v>0.36429872495446264</v>
      </c>
      <c r="BQ5" s="28">
        <v>74.86338797814207</v>
      </c>
      <c r="BR5" s="28">
        <v>21.061020036429873</v>
      </c>
      <c r="BS5" s="28">
        <v>15.915300546448087</v>
      </c>
      <c r="BT5" s="98">
        <v>9.2</v>
      </c>
      <c r="BU5" s="105">
        <v>0.704225352112676</v>
      </c>
      <c r="BV5" s="105">
        <v>21.830985915492956</v>
      </c>
      <c r="BW5" s="28">
        <v>1.7</v>
      </c>
      <c r="BX5" s="28">
        <v>0.3</v>
      </c>
      <c r="BY5" s="28">
        <v>18.5</v>
      </c>
      <c r="BZ5" s="28">
        <v>11.7</v>
      </c>
      <c r="CA5" s="40">
        <v>1000</v>
      </c>
      <c r="CB5" s="40">
        <v>1239.2638036809817</v>
      </c>
      <c r="CC5" s="106" t="s">
        <v>50</v>
      </c>
      <c r="CD5" s="98">
        <v>70</v>
      </c>
      <c r="CE5" s="43">
        <v>9132</v>
      </c>
      <c r="CF5" s="107">
        <v>55.70330608759302</v>
      </c>
      <c r="CG5" s="43">
        <v>2270</v>
      </c>
      <c r="CH5" s="47">
        <v>13.846529218006587</v>
      </c>
      <c r="CI5" s="45">
        <v>8917</v>
      </c>
      <c r="CJ5" s="47">
        <v>54.39185067707698</v>
      </c>
      <c r="CK5" s="28">
        <v>89.02920284135755</v>
      </c>
      <c r="CL5" s="28">
        <v>3.6372007366482504</v>
      </c>
      <c r="CM5" s="28">
        <v>4.972375690607735</v>
      </c>
      <c r="CN5" s="47">
        <v>21.17863720073665</v>
      </c>
      <c r="CO5" s="47">
        <v>25.88011417697431</v>
      </c>
      <c r="CP5" s="28">
        <v>63.48182883939039</v>
      </c>
      <c r="CQ5" s="28">
        <v>53.82800772035171</v>
      </c>
      <c r="CR5" s="94">
        <v>85.56408682264482</v>
      </c>
      <c r="CS5" s="94">
        <v>62.83524904214559</v>
      </c>
      <c r="CT5" s="47">
        <v>50.853355426677716</v>
      </c>
      <c r="CU5" s="47">
        <v>11.632145816072908</v>
      </c>
      <c r="CV5" s="47">
        <v>13.458044546127448</v>
      </c>
      <c r="CW5" s="47">
        <v>13.458044546127448</v>
      </c>
      <c r="CX5" s="47">
        <v>26.916089092254897</v>
      </c>
      <c r="CY5" s="53">
        <v>808.1471747700394</v>
      </c>
      <c r="CZ5" s="53">
        <v>591.8884664131813</v>
      </c>
      <c r="DA5" s="53">
        <v>698.0645161290323</v>
      </c>
      <c r="DB5" s="53">
        <v>752.1580313338114</v>
      </c>
      <c r="DC5" s="53">
        <v>573.3722668000631</v>
      </c>
      <c r="DD5" s="53">
        <v>663.0520246456884</v>
      </c>
      <c r="DE5" s="54">
        <v>226.0518771307026</v>
      </c>
      <c r="DF5" s="54">
        <v>178.3472166991134</v>
      </c>
      <c r="DG5" s="54">
        <v>202.2760927299852</v>
      </c>
      <c r="DH5" s="54">
        <v>248.3574244415243</v>
      </c>
      <c r="DI5" s="54">
        <v>185.0443599493029</v>
      </c>
      <c r="DJ5" s="54">
        <v>216.1290322580645</v>
      </c>
      <c r="DK5" s="54">
        <v>154.17519581388646</v>
      </c>
      <c r="DL5" s="54">
        <v>145.56283844084967</v>
      </c>
      <c r="DM5" s="54">
        <v>149.88283632048027</v>
      </c>
      <c r="DN5" s="54">
        <v>166.88567674113008</v>
      </c>
      <c r="DO5" s="54">
        <v>147.02154626108998</v>
      </c>
      <c r="DP5" s="54">
        <v>156.7741935483871</v>
      </c>
      <c r="DQ5" s="54">
        <v>131.02613834138987</v>
      </c>
      <c r="DR5" s="54">
        <v>32.16354456008682</v>
      </c>
      <c r="DS5" s="54">
        <v>81.75347412421664</v>
      </c>
      <c r="DT5" s="54">
        <v>130.09198423127464</v>
      </c>
      <c r="DU5" s="54">
        <v>32.953105196451205</v>
      </c>
      <c r="DV5" s="54">
        <v>80.64516129032258</v>
      </c>
      <c r="DW5" s="47">
        <v>769.5</v>
      </c>
      <c r="DX5" s="47">
        <v>4.7</v>
      </c>
      <c r="DY5" s="47">
        <v>4.7</v>
      </c>
      <c r="DZ5" s="47">
        <v>101.5</v>
      </c>
      <c r="EA5" s="47">
        <v>961.5</v>
      </c>
      <c r="EB5" s="47">
        <v>4.5</v>
      </c>
      <c r="EC5" s="47">
        <v>7.8</v>
      </c>
      <c r="ED5" s="47">
        <v>128.4</v>
      </c>
      <c r="EE5" s="47">
        <v>569.75</v>
      </c>
      <c r="EF5" s="47">
        <v>5</v>
      </c>
      <c r="EG5" s="47">
        <v>1.5</v>
      </c>
      <c r="EH5" s="47">
        <v>73.5</v>
      </c>
      <c r="EI5" s="58">
        <v>73.58</v>
      </c>
      <c r="EJ5" s="58">
        <v>55.25</v>
      </c>
      <c r="EK5" s="58">
        <v>71.64</v>
      </c>
      <c r="EL5" s="58">
        <v>53.52</v>
      </c>
      <c r="EM5" s="58">
        <v>75.6</v>
      </c>
      <c r="EN5" s="58">
        <v>57.05</v>
      </c>
      <c r="EO5" s="58">
        <v>53.9</v>
      </c>
      <c r="EP5" s="58">
        <v>58.87</v>
      </c>
      <c r="EQ5" s="58">
        <v>61.81</v>
      </c>
      <c r="ER5" s="58">
        <v>50.92</v>
      </c>
      <c r="ES5" s="58">
        <v>55.97</v>
      </c>
      <c r="ET5" s="58">
        <v>60.43</v>
      </c>
      <c r="EU5" s="58">
        <v>57</v>
      </c>
      <c r="EV5" s="58">
        <v>61.88</v>
      </c>
      <c r="EW5" s="58">
        <v>63.25</v>
      </c>
      <c r="EX5" s="56">
        <v>9.563409563409564</v>
      </c>
      <c r="EY5" s="56">
        <v>10.109519797809604</v>
      </c>
      <c r="EZ5" s="56">
        <v>9.0311986863711</v>
      </c>
      <c r="FA5" s="59">
        <v>12.672811059907835</v>
      </c>
      <c r="FB5" s="59">
        <v>8.082292432035269</v>
      </c>
      <c r="FC5" s="59">
        <v>5.813953488372093</v>
      </c>
      <c r="FD5" s="59">
        <v>16.018306636155607</v>
      </c>
      <c r="FE5" s="59">
        <v>9.09090909090909</v>
      </c>
      <c r="FF5" s="59">
        <v>0</v>
      </c>
      <c r="FG5" s="59">
        <v>11.600928074245939</v>
      </c>
      <c r="FH5" s="59">
        <v>8.559201141226819</v>
      </c>
      <c r="FI5" s="59">
        <v>0</v>
      </c>
      <c r="FJ5" s="56">
        <v>10.395010395010395</v>
      </c>
      <c r="FK5" s="56">
        <v>10.951979780960405</v>
      </c>
      <c r="FL5" s="56">
        <v>9.852216748768473</v>
      </c>
      <c r="FM5" s="47">
        <v>12.672811059907835</v>
      </c>
      <c r="FN5" s="47">
        <v>9.551800146950772</v>
      </c>
      <c r="FO5" s="47">
        <v>10.395010395010395</v>
      </c>
      <c r="FP5" s="47">
        <v>16.018306636155607</v>
      </c>
      <c r="FQ5" s="47">
        <v>9.09090909090909</v>
      </c>
      <c r="FR5" s="47">
        <v>0</v>
      </c>
      <c r="FS5" s="47">
        <v>9.280742459396752</v>
      </c>
      <c r="FT5" s="47">
        <v>9.985734664764621</v>
      </c>
      <c r="FU5" s="47">
        <v>0</v>
      </c>
      <c r="FV5" s="119">
        <v>899</v>
      </c>
      <c r="FW5" s="119">
        <v>1082</v>
      </c>
      <c r="FX5" s="109">
        <f t="shared" si="0"/>
        <v>83.08687615526802</v>
      </c>
      <c r="FY5" s="121">
        <v>0.6808221247924919</v>
      </c>
      <c r="FZ5" s="96">
        <v>4</v>
      </c>
    </row>
    <row r="6" spans="1:182" ht="11.25">
      <c r="A6" s="95">
        <v>14104</v>
      </c>
      <c r="B6" s="63">
        <v>14104</v>
      </c>
      <c r="C6" s="63">
        <v>4</v>
      </c>
      <c r="D6" s="30" t="s">
        <v>24</v>
      </c>
      <c r="E6" s="30" t="s">
        <v>21</v>
      </c>
      <c r="F6" s="111">
        <v>1791.2</v>
      </c>
      <c r="G6" s="96">
        <v>21577</v>
      </c>
      <c r="H6" s="47">
        <f t="shared" si="1"/>
        <v>12.04611433675748</v>
      </c>
      <c r="I6" s="97">
        <f t="shared" si="2"/>
        <v>0.12745680117040278</v>
      </c>
      <c r="J6" s="58">
        <f t="shared" si="3"/>
        <v>5.705288040762256</v>
      </c>
      <c r="K6" s="96">
        <v>11004</v>
      </c>
      <c r="L6" s="47">
        <f t="shared" si="4"/>
        <v>50.99874866756268</v>
      </c>
      <c r="M6" s="96">
        <v>10573</v>
      </c>
      <c r="N6" s="47">
        <f t="shared" si="5"/>
        <v>49.00125133243732</v>
      </c>
      <c r="O6" s="47">
        <f t="shared" si="6"/>
        <v>104.07642107254327</v>
      </c>
      <c r="P6" s="96">
        <v>5637</v>
      </c>
      <c r="Q6" s="47">
        <f t="shared" si="7"/>
        <v>26.125040552440097</v>
      </c>
      <c r="R6" s="96">
        <v>13910</v>
      </c>
      <c r="S6" s="47">
        <f t="shared" si="8"/>
        <v>64.46679334476526</v>
      </c>
      <c r="T6" s="96">
        <v>2030</v>
      </c>
      <c r="U6" s="47">
        <f t="shared" si="9"/>
        <v>9.408166102794642</v>
      </c>
      <c r="V6" s="47">
        <f t="shared" si="10"/>
        <v>55.11861969805895</v>
      </c>
      <c r="W6" s="47">
        <f t="shared" si="11"/>
        <v>36.01206315416001</v>
      </c>
      <c r="X6" s="96">
        <v>22156</v>
      </c>
      <c r="Y6" s="97">
        <f t="shared" si="12"/>
        <v>0.11944517403974836</v>
      </c>
      <c r="Z6" s="58">
        <f t="shared" si="13"/>
        <v>5.7354090840844725</v>
      </c>
      <c r="AA6" s="47">
        <v>55.2</v>
      </c>
      <c r="AB6" s="47">
        <v>9.1</v>
      </c>
      <c r="AC6" s="98">
        <v>81.31</v>
      </c>
      <c r="AD6" s="98">
        <v>65.89</v>
      </c>
      <c r="AE6" s="98">
        <v>0.57</v>
      </c>
      <c r="AF6" s="98">
        <v>33</v>
      </c>
      <c r="AG6" s="97">
        <v>0.658</v>
      </c>
      <c r="AH6" s="97">
        <v>0.758</v>
      </c>
      <c r="AI6" s="99">
        <v>0.6833671117683081</v>
      </c>
      <c r="AJ6" s="99">
        <v>0.515895651801721</v>
      </c>
      <c r="AK6" s="99">
        <v>0.9255216921868865</v>
      </c>
      <c r="AL6" s="99">
        <v>0.9094118350984264</v>
      </c>
      <c r="AM6" s="99">
        <v>0.7585490727138355</v>
      </c>
      <c r="AN6" s="57">
        <v>72</v>
      </c>
      <c r="AO6" s="57">
        <v>2</v>
      </c>
      <c r="AP6" s="97">
        <v>0.3817183</v>
      </c>
      <c r="AQ6" s="100">
        <v>473256.3758750673</v>
      </c>
      <c r="AR6" s="100">
        <v>482801.6928738108</v>
      </c>
      <c r="AS6" s="96">
        <v>156774.6113</v>
      </c>
      <c r="AT6" s="58">
        <v>0.45984</v>
      </c>
      <c r="AU6" s="101">
        <v>3.990945327493726</v>
      </c>
      <c r="AV6" s="101">
        <v>9.610747502583534</v>
      </c>
      <c r="AW6" s="101">
        <v>13.60169283007726</v>
      </c>
      <c r="AX6" s="68">
        <v>86.39830716992275</v>
      </c>
      <c r="AY6" s="102">
        <v>23.1</v>
      </c>
      <c r="AZ6" s="101">
        <v>49.41153647180548</v>
      </c>
      <c r="BA6" s="23">
        <f t="shared" si="14"/>
        <v>95.2362256249182</v>
      </c>
      <c r="BB6" s="23">
        <v>4.763774375081796</v>
      </c>
      <c r="BC6" s="32">
        <v>4.344981023426253</v>
      </c>
      <c r="BD6" s="103">
        <v>33.68</v>
      </c>
      <c r="BE6" s="103">
        <v>21.91</v>
      </c>
      <c r="BF6" s="103">
        <v>44.41</v>
      </c>
      <c r="BG6" s="47">
        <v>14.7</v>
      </c>
      <c r="BH6" s="104">
        <v>34.7</v>
      </c>
      <c r="BI6" s="24">
        <v>90.93378168649767</v>
      </c>
      <c r="BJ6" s="25">
        <v>88.7</v>
      </c>
      <c r="BK6" s="23">
        <v>8.499611348620288</v>
      </c>
      <c r="BL6" s="26">
        <v>7.99</v>
      </c>
      <c r="BM6" s="26">
        <v>71.59564457588385</v>
      </c>
      <c r="BN6" s="28">
        <v>15.490935200143602</v>
      </c>
      <c r="BO6" s="28">
        <v>0</v>
      </c>
      <c r="BP6" s="28">
        <v>0</v>
      </c>
      <c r="BQ6" s="28">
        <v>88.40423622329922</v>
      </c>
      <c r="BR6" s="28">
        <v>24.53778495781727</v>
      </c>
      <c r="BS6" s="28">
        <v>20.247711362412492</v>
      </c>
      <c r="BT6" s="98">
        <v>3.89</v>
      </c>
      <c r="BU6" s="105">
        <v>0.6289308176100629</v>
      </c>
      <c r="BV6" s="105">
        <v>29.559748427672957</v>
      </c>
      <c r="BW6" s="28">
        <v>1.9</v>
      </c>
      <c r="BX6" s="28">
        <v>0.1</v>
      </c>
      <c r="BY6" s="28">
        <v>22</v>
      </c>
      <c r="BZ6" s="28">
        <v>12.6</v>
      </c>
      <c r="CA6" s="40">
        <v>880.0521512385919</v>
      </c>
      <c r="CB6" s="40">
        <v>1867.2005960141555</v>
      </c>
      <c r="CC6" s="106" t="s">
        <v>50</v>
      </c>
      <c r="CD6" s="98">
        <v>68.8</v>
      </c>
      <c r="CE6" s="43">
        <v>13003</v>
      </c>
      <c r="CF6" s="107">
        <v>60.26324326829494</v>
      </c>
      <c r="CG6" s="43">
        <v>2075</v>
      </c>
      <c r="CH6" s="47">
        <v>9.616721509014228</v>
      </c>
      <c r="CI6" s="45">
        <v>21747</v>
      </c>
      <c r="CJ6" s="47">
        <v>100.78787597905176</v>
      </c>
      <c r="CK6" s="28">
        <v>86.1051292090838</v>
      </c>
      <c r="CL6" s="28">
        <v>7.321848081440877</v>
      </c>
      <c r="CM6" s="28">
        <v>5.466914643696163</v>
      </c>
      <c r="CN6" s="47">
        <v>14.712216131558339</v>
      </c>
      <c r="CO6" s="47">
        <v>18.829008649367932</v>
      </c>
      <c r="CP6" s="28">
        <v>62.046138415245736</v>
      </c>
      <c r="CQ6" s="28">
        <v>51.01202252320804</v>
      </c>
      <c r="CR6" s="94">
        <v>96.43731988628853</v>
      </c>
      <c r="CS6" s="94">
        <v>42.76985743380855</v>
      </c>
      <c r="CT6" s="47">
        <v>67.24537037037037</v>
      </c>
      <c r="CU6" s="47">
        <v>7.124485596707819</v>
      </c>
      <c r="CV6" s="47">
        <v>4.995254508217194</v>
      </c>
      <c r="CW6" s="47">
        <v>4.995254508217194</v>
      </c>
      <c r="CX6" s="47">
        <v>9.990509016434387</v>
      </c>
      <c r="CY6" s="53">
        <v>620.7801950487623</v>
      </c>
      <c r="CZ6" s="53">
        <v>464.12244086662696</v>
      </c>
      <c r="DA6" s="53">
        <v>544.7264305702982</v>
      </c>
      <c r="DB6" s="53">
        <v>645.2295804579842</v>
      </c>
      <c r="DC6" s="53">
        <v>490.75906904537044</v>
      </c>
      <c r="DD6" s="53">
        <v>568.2421846273057</v>
      </c>
      <c r="DE6" s="54">
        <v>174.6183060517688</v>
      </c>
      <c r="DF6" s="54">
        <v>124.15509422547325</v>
      </c>
      <c r="DG6" s="54">
        <v>149.46767226263808</v>
      </c>
      <c r="DH6" s="54">
        <v>166.91672918229557</v>
      </c>
      <c r="DI6" s="54">
        <v>116.27906976744185</v>
      </c>
      <c r="DJ6" s="54">
        <v>142.33330116761556</v>
      </c>
      <c r="DK6" s="54">
        <v>161.74146527544485</v>
      </c>
      <c r="DL6" s="54">
        <v>155.9794634131426</v>
      </c>
      <c r="DM6" s="54">
        <v>158.86970992166576</v>
      </c>
      <c r="DN6" s="54">
        <v>154.72618154538634</v>
      </c>
      <c r="DO6" s="54">
        <v>147.08805406479826</v>
      </c>
      <c r="DP6" s="54">
        <v>151.01804496767346</v>
      </c>
      <c r="DQ6" s="54">
        <v>119.72421276602113</v>
      </c>
      <c r="DR6" s="54">
        <v>10.097828867514874</v>
      </c>
      <c r="DS6" s="54">
        <v>65.08692482349522</v>
      </c>
      <c r="DT6" s="54">
        <v>115.34133533383346</v>
      </c>
      <c r="DU6" s="54">
        <v>9.938382031405288</v>
      </c>
      <c r="DV6" s="54">
        <v>64.17060696709447</v>
      </c>
      <c r="DW6" s="47">
        <v>955.9</v>
      </c>
      <c r="DX6" s="47">
        <v>5.8</v>
      </c>
      <c r="DY6" s="47">
        <v>5.7</v>
      </c>
      <c r="DZ6" s="47">
        <v>92.7</v>
      </c>
      <c r="EA6" s="47">
        <v>1248.35</v>
      </c>
      <c r="EB6" s="47">
        <v>5.9</v>
      </c>
      <c r="EC6" s="47">
        <v>9.3</v>
      </c>
      <c r="ED6" s="47">
        <v>118.6</v>
      </c>
      <c r="EE6" s="47">
        <v>651.75</v>
      </c>
      <c r="EF6" s="47">
        <v>5.7</v>
      </c>
      <c r="EG6" s="47">
        <v>2</v>
      </c>
      <c r="EH6" s="47">
        <v>65.7</v>
      </c>
      <c r="EI6" s="58">
        <v>77.61</v>
      </c>
      <c r="EJ6" s="58">
        <v>59.11</v>
      </c>
      <c r="EK6" s="58">
        <v>74.53</v>
      </c>
      <c r="EL6" s="58">
        <v>56.36</v>
      </c>
      <c r="EM6" s="58">
        <v>80.82</v>
      </c>
      <c r="EN6" s="58">
        <v>61.98</v>
      </c>
      <c r="EO6" s="58">
        <v>56.48</v>
      </c>
      <c r="EP6" s="58">
        <v>59.61</v>
      </c>
      <c r="EQ6" s="58">
        <v>61.38</v>
      </c>
      <c r="ER6" s="58">
        <v>53.98</v>
      </c>
      <c r="ES6" s="58">
        <v>57.26</v>
      </c>
      <c r="ET6" s="58">
        <v>59.41</v>
      </c>
      <c r="EU6" s="58">
        <v>59.09</v>
      </c>
      <c r="EV6" s="58">
        <v>62.06</v>
      </c>
      <c r="EW6" s="58">
        <v>63.43</v>
      </c>
      <c r="EX6" s="56">
        <v>9.74025974025974</v>
      </c>
      <c r="EY6" s="56">
        <v>10.500308832612724</v>
      </c>
      <c r="EZ6" s="56">
        <v>8.89801505817933</v>
      </c>
      <c r="FA6" s="59">
        <v>13.052936910804931</v>
      </c>
      <c r="FB6" s="59">
        <v>7.984031936127744</v>
      </c>
      <c r="FC6" s="59">
        <v>5.154639175257732</v>
      </c>
      <c r="FD6" s="59">
        <v>15.047879616963064</v>
      </c>
      <c r="FE6" s="59">
        <v>8.816120906801007</v>
      </c>
      <c r="FF6" s="59">
        <v>0</v>
      </c>
      <c r="FG6" s="59">
        <v>10.802469135802468</v>
      </c>
      <c r="FH6" s="59">
        <v>8.462623413258111</v>
      </c>
      <c r="FI6" s="59">
        <v>0</v>
      </c>
      <c r="FJ6" s="56">
        <v>11.03896103896104</v>
      </c>
      <c r="FK6" s="56">
        <v>12.970969734403953</v>
      </c>
      <c r="FL6" s="56">
        <v>8.89801505817933</v>
      </c>
      <c r="FM6" s="47">
        <v>11.602610587382161</v>
      </c>
      <c r="FN6" s="47">
        <v>10.645375914836993</v>
      </c>
      <c r="FO6" s="47">
        <v>11.03896103896104</v>
      </c>
      <c r="FP6" s="47">
        <v>17.783857729138166</v>
      </c>
      <c r="FQ6" s="47">
        <v>8.816120906801007</v>
      </c>
      <c r="FR6" s="47">
        <v>10.638297872340425</v>
      </c>
      <c r="FS6" s="47">
        <v>4.62962962962963</v>
      </c>
      <c r="FT6" s="47">
        <v>12.693935119887165</v>
      </c>
      <c r="FU6" s="47">
        <v>0</v>
      </c>
      <c r="FV6" s="119">
        <v>888</v>
      </c>
      <c r="FW6" s="119">
        <v>1129</v>
      </c>
      <c r="FX6" s="109">
        <f t="shared" si="0"/>
        <v>78.65367581930911</v>
      </c>
      <c r="FY6" s="121">
        <v>0.7073935466250602</v>
      </c>
      <c r="FZ6" s="96">
        <v>1</v>
      </c>
    </row>
    <row r="7" spans="1:182" ht="11.25">
      <c r="A7" s="95">
        <v>14105</v>
      </c>
      <c r="B7" s="63">
        <v>14105</v>
      </c>
      <c r="C7" s="63">
        <v>5</v>
      </c>
      <c r="D7" s="30" t="s">
        <v>25</v>
      </c>
      <c r="E7" s="30" t="s">
        <v>21</v>
      </c>
      <c r="F7" s="111">
        <v>582.7</v>
      </c>
      <c r="G7" s="96">
        <v>7036</v>
      </c>
      <c r="H7" s="47">
        <f t="shared" si="1"/>
        <v>12.074824094731422</v>
      </c>
      <c r="I7" s="97">
        <f t="shared" si="2"/>
        <v>0.04156212879616972</v>
      </c>
      <c r="J7" s="58">
        <f t="shared" si="3"/>
        <v>1.8604257614498418</v>
      </c>
      <c r="K7" s="96">
        <v>3669</v>
      </c>
      <c r="L7" s="47">
        <f t="shared" si="4"/>
        <v>52.14610574189881</v>
      </c>
      <c r="M7" s="96">
        <v>3367</v>
      </c>
      <c r="N7" s="47">
        <f t="shared" si="5"/>
        <v>47.85389425810119</v>
      </c>
      <c r="O7" s="47">
        <f t="shared" si="6"/>
        <v>108.96940896940897</v>
      </c>
      <c r="P7" s="96">
        <v>1539</v>
      </c>
      <c r="Q7" s="47">
        <f t="shared" si="7"/>
        <v>21.87322342239909</v>
      </c>
      <c r="R7" s="96">
        <v>4723</v>
      </c>
      <c r="S7" s="47">
        <f t="shared" si="8"/>
        <v>67.12620807276862</v>
      </c>
      <c r="T7" s="96">
        <v>774</v>
      </c>
      <c r="U7" s="47">
        <f t="shared" si="9"/>
        <v>11.000568504832291</v>
      </c>
      <c r="V7" s="47">
        <f t="shared" si="10"/>
        <v>48.973110311242856</v>
      </c>
      <c r="W7" s="47">
        <f t="shared" si="11"/>
        <v>50.29239766081871</v>
      </c>
      <c r="X7" s="96">
        <v>6538</v>
      </c>
      <c r="Y7" s="97">
        <f t="shared" si="12"/>
        <v>0.035247000716369145</v>
      </c>
      <c r="Z7" s="58">
        <f t="shared" si="13"/>
        <v>1.6924582321603305</v>
      </c>
      <c r="AA7" s="47">
        <v>47.1</v>
      </c>
      <c r="AB7" s="47">
        <v>20.2</v>
      </c>
      <c r="AC7" s="98">
        <v>120.06</v>
      </c>
      <c r="AD7" s="98">
        <v>83.29</v>
      </c>
      <c r="AE7" s="98">
        <v>0</v>
      </c>
      <c r="AF7" s="98">
        <v>44</v>
      </c>
      <c r="AG7" s="97">
        <v>0.655</v>
      </c>
      <c r="AH7" s="97">
        <v>0.78</v>
      </c>
      <c r="AI7" s="99">
        <v>0.6777725334697705</v>
      </c>
      <c r="AJ7" s="99">
        <v>0.5046095178241539</v>
      </c>
      <c r="AK7" s="99">
        <v>0.9035429687500001</v>
      </c>
      <c r="AL7" s="99">
        <v>0.824777183600713</v>
      </c>
      <c r="AM7" s="99">
        <v>0.7276755509111593</v>
      </c>
      <c r="AN7" s="57">
        <v>136</v>
      </c>
      <c r="AO7" s="57">
        <v>4</v>
      </c>
      <c r="AP7" s="97">
        <v>0.4047547</v>
      </c>
      <c r="AQ7" s="100">
        <v>442115.8064171123</v>
      </c>
      <c r="AR7" s="100">
        <v>456708.735828877</v>
      </c>
      <c r="AS7" s="96">
        <v>164524.1472</v>
      </c>
      <c r="AT7" s="58">
        <v>0.47131</v>
      </c>
      <c r="AU7" s="101">
        <v>5.424282954376579</v>
      </c>
      <c r="AV7" s="101">
        <v>11.294397384455344</v>
      </c>
      <c r="AW7" s="101">
        <v>16.718680338831923</v>
      </c>
      <c r="AX7" s="68">
        <v>83.28131966116808</v>
      </c>
      <c r="AY7" s="102">
        <v>24.2</v>
      </c>
      <c r="AZ7" s="101">
        <v>50.73325406262386</v>
      </c>
      <c r="BA7" s="23">
        <f t="shared" si="14"/>
        <v>92.5390625</v>
      </c>
      <c r="BB7" s="23">
        <v>7.4609375</v>
      </c>
      <c r="BC7" s="32">
        <v>7.4609375</v>
      </c>
      <c r="BD7" s="103">
        <v>42.38</v>
      </c>
      <c r="BE7" s="103">
        <v>13</v>
      </c>
      <c r="BF7" s="103">
        <v>44.62</v>
      </c>
      <c r="BG7" s="47">
        <v>16.2</v>
      </c>
      <c r="BH7" s="104">
        <v>42.3</v>
      </c>
      <c r="BI7" s="24">
        <v>91.0820451843044</v>
      </c>
      <c r="BJ7" s="25">
        <v>88.5</v>
      </c>
      <c r="BK7" s="23">
        <v>8.530976965845909</v>
      </c>
      <c r="BL7" s="26">
        <v>7.76</v>
      </c>
      <c r="BM7" s="26">
        <v>71.56561780506523</v>
      </c>
      <c r="BN7" s="28">
        <v>24.759358288770052</v>
      </c>
      <c r="BO7" s="28">
        <v>0</v>
      </c>
      <c r="BP7" s="28">
        <v>1.3903743315508021</v>
      </c>
      <c r="BQ7" s="28">
        <v>84.70588235294117</v>
      </c>
      <c r="BR7" s="28">
        <v>21.016042780748663</v>
      </c>
      <c r="BS7" s="28">
        <v>17.379679144385026</v>
      </c>
      <c r="BT7" s="98">
        <v>5.66</v>
      </c>
      <c r="BU7" s="105">
        <v>2.9411764705882355</v>
      </c>
      <c r="BV7" s="105">
        <v>17.647058823529413</v>
      </c>
      <c r="BW7" s="28">
        <v>1.3</v>
      </c>
      <c r="BX7" s="28">
        <v>0.2</v>
      </c>
      <c r="BY7" s="28">
        <v>18.8</v>
      </c>
      <c r="BZ7" s="28">
        <v>9.2</v>
      </c>
      <c r="CA7" s="40">
        <v>947.532173667091</v>
      </c>
      <c r="CB7" s="40">
        <v>1697.0725498515062</v>
      </c>
      <c r="CC7" s="106" t="s">
        <v>50</v>
      </c>
      <c r="CD7" s="98">
        <v>37.9</v>
      </c>
      <c r="CE7" s="43">
        <v>4159</v>
      </c>
      <c r="CF7" s="107">
        <v>59.110289937464465</v>
      </c>
      <c r="CG7" s="43">
        <v>874</v>
      </c>
      <c r="CH7" s="47">
        <v>12.421830585559977</v>
      </c>
      <c r="CI7" s="45">
        <v>8305</v>
      </c>
      <c r="CJ7" s="47">
        <v>118.03581580443434</v>
      </c>
      <c r="CK7" s="28">
        <v>88.21783647425434</v>
      </c>
      <c r="CL7" s="28">
        <v>3.576198248998368</v>
      </c>
      <c r="CM7" s="28">
        <v>5.564623831428995</v>
      </c>
      <c r="CN7" s="47">
        <v>21.26428253450067</v>
      </c>
      <c r="CO7" s="47">
        <v>16.538729937194695</v>
      </c>
      <c r="CP7" s="28">
        <v>71.2082262210797</v>
      </c>
      <c r="CQ7" s="28">
        <v>54.231119199272065</v>
      </c>
      <c r="CR7" s="94">
        <v>82.49184001705457</v>
      </c>
      <c r="CS7" s="94">
        <v>62.16931216931217</v>
      </c>
      <c r="CT7" s="47">
        <v>48.86363636363637</v>
      </c>
      <c r="CU7" s="47">
        <v>11.070381231671554</v>
      </c>
      <c r="CV7" s="47">
        <v>13.636983499249967</v>
      </c>
      <c r="CW7" s="47">
        <v>0</v>
      </c>
      <c r="CX7" s="47">
        <v>13.636983499249967</v>
      </c>
      <c r="CY7" s="53">
        <v>760.7555089192025</v>
      </c>
      <c r="CZ7" s="53">
        <v>566.4174813110983</v>
      </c>
      <c r="DA7" s="53">
        <v>668.0384087791496</v>
      </c>
      <c r="DB7" s="53">
        <v>674.1836606622672</v>
      </c>
      <c r="DC7" s="53">
        <v>524.9141047341578</v>
      </c>
      <c r="DD7" s="53">
        <v>599.7883972387493</v>
      </c>
      <c r="DE7" s="54">
        <v>158.72922548523198</v>
      </c>
      <c r="DF7" s="54">
        <v>156.1898615614381</v>
      </c>
      <c r="DG7" s="54">
        <v>157.46361812903532</v>
      </c>
      <c r="DH7" s="54">
        <v>186.25393494228751</v>
      </c>
      <c r="DI7" s="54">
        <v>169.6377228292122</v>
      </c>
      <c r="DJ7" s="54">
        <v>178.32647462277092</v>
      </c>
      <c r="DK7" s="54">
        <v>145.45003511866946</v>
      </c>
      <c r="DL7" s="54">
        <v>168.21372560551563</v>
      </c>
      <c r="DM7" s="54">
        <v>156.7953542611473</v>
      </c>
      <c r="DN7" s="54">
        <v>165.2675760755509</v>
      </c>
      <c r="DO7" s="54">
        <v>181.13858539390452</v>
      </c>
      <c r="DP7" s="54">
        <v>172.8395061728395</v>
      </c>
      <c r="DQ7" s="54">
        <v>127.76878639833345</v>
      </c>
      <c r="DR7" s="54">
        <v>24.407721722925054</v>
      </c>
      <c r="DS7" s="54">
        <v>76.25410487837428</v>
      </c>
      <c r="DT7" s="54">
        <v>131.16474291710387</v>
      </c>
      <c r="DU7" s="54">
        <v>25.87694077055779</v>
      </c>
      <c r="DV7" s="54">
        <v>80.93278463648835</v>
      </c>
      <c r="DW7" s="47">
        <v>352</v>
      </c>
      <c r="DX7" s="47">
        <v>2.1</v>
      </c>
      <c r="DY7" s="47">
        <v>4.7</v>
      </c>
      <c r="DZ7" s="47">
        <v>97.6</v>
      </c>
      <c r="EA7" s="47">
        <v>434.5</v>
      </c>
      <c r="EB7" s="47">
        <v>2</v>
      </c>
      <c r="EC7" s="47">
        <v>7.5</v>
      </c>
      <c r="ED7" s="47">
        <v>116.1</v>
      </c>
      <c r="EE7" s="47">
        <v>266.25</v>
      </c>
      <c r="EF7" s="47">
        <v>2.3</v>
      </c>
      <c r="EG7" s="47">
        <v>1.8</v>
      </c>
      <c r="EH7" s="47">
        <v>78.4</v>
      </c>
      <c r="EI7" s="58">
        <v>74.44</v>
      </c>
      <c r="EJ7" s="58">
        <v>56.18</v>
      </c>
      <c r="EK7" s="58">
        <v>71.51</v>
      </c>
      <c r="EL7" s="58">
        <v>53.72</v>
      </c>
      <c r="EM7" s="58">
        <v>77.48</v>
      </c>
      <c r="EN7" s="58">
        <v>58.74</v>
      </c>
      <c r="EO7" s="58">
        <v>55.19</v>
      </c>
      <c r="EP7" s="58">
        <v>58.14</v>
      </c>
      <c r="EQ7" s="58">
        <v>59.29</v>
      </c>
      <c r="ER7" s="58">
        <v>52.75</v>
      </c>
      <c r="ES7" s="58">
        <v>55.89</v>
      </c>
      <c r="ET7" s="58">
        <v>57.09</v>
      </c>
      <c r="EU7" s="58">
        <v>57.72</v>
      </c>
      <c r="EV7" s="58">
        <v>60.48</v>
      </c>
      <c r="EW7" s="58">
        <v>61.57</v>
      </c>
      <c r="EX7" s="56">
        <v>9.523809523809526</v>
      </c>
      <c r="EY7" s="56">
        <v>10.70663811563169</v>
      </c>
      <c r="EZ7" s="56">
        <v>8.368200836820083</v>
      </c>
      <c r="FA7" s="59">
        <v>13.157894736842104</v>
      </c>
      <c r="FB7" s="59">
        <v>8.264462809917356</v>
      </c>
      <c r="FC7" s="59">
        <v>0</v>
      </c>
      <c r="FD7" s="59">
        <v>15.544041450777202</v>
      </c>
      <c r="FE7" s="59">
        <v>8.51063829787234</v>
      </c>
      <c r="FF7" s="59">
        <v>0</v>
      </c>
      <c r="FG7" s="59">
        <v>10.695187165775401</v>
      </c>
      <c r="FH7" s="59">
        <v>8.032128514056224</v>
      </c>
      <c r="FI7" s="59">
        <v>0</v>
      </c>
      <c r="FJ7" s="56">
        <v>10.582010582010582</v>
      </c>
      <c r="FK7" s="56">
        <v>14.98929336188437</v>
      </c>
      <c r="FL7" s="56">
        <v>6.2761506276150625</v>
      </c>
      <c r="FM7" s="47">
        <v>15.789473684210527</v>
      </c>
      <c r="FN7" s="47">
        <v>8.264462809917356</v>
      </c>
      <c r="FO7" s="47">
        <v>10.582010582010582</v>
      </c>
      <c r="FP7" s="47">
        <v>20.72538860103627</v>
      </c>
      <c r="FQ7" s="47">
        <v>12.76595744680851</v>
      </c>
      <c r="FR7" s="47">
        <v>0</v>
      </c>
      <c r="FS7" s="47">
        <v>10.695187165775401</v>
      </c>
      <c r="FT7" s="47">
        <v>4.016064257028112</v>
      </c>
      <c r="FU7" s="47">
        <v>0</v>
      </c>
      <c r="FV7" s="119">
        <v>410</v>
      </c>
      <c r="FW7" s="119">
        <v>487</v>
      </c>
      <c r="FX7" s="109">
        <f t="shared" si="0"/>
        <v>84.18891170431212</v>
      </c>
      <c r="FY7" s="121">
        <v>0.5848890388364067</v>
      </c>
      <c r="FZ7" s="96">
        <v>4</v>
      </c>
    </row>
    <row r="8" spans="1:182" ht="11.25">
      <c r="A8" s="95">
        <v>14106</v>
      </c>
      <c r="B8" s="63">
        <v>14106</v>
      </c>
      <c r="C8" s="63">
        <v>6</v>
      </c>
      <c r="D8" s="30" t="s">
        <v>26</v>
      </c>
      <c r="E8" s="30" t="s">
        <v>21</v>
      </c>
      <c r="F8" s="111">
        <v>1320.5</v>
      </c>
      <c r="G8" s="96">
        <v>18503</v>
      </c>
      <c r="H8" s="47">
        <f t="shared" si="1"/>
        <v>14.012116622491481</v>
      </c>
      <c r="I8" s="97">
        <f t="shared" si="2"/>
        <v>0.10929847486008076</v>
      </c>
      <c r="J8" s="58">
        <f t="shared" si="3"/>
        <v>4.892475534978172</v>
      </c>
      <c r="K8" s="96">
        <v>9350</v>
      </c>
      <c r="L8" s="47">
        <f t="shared" si="4"/>
        <v>50.53234610603686</v>
      </c>
      <c r="M8" s="96">
        <v>9153</v>
      </c>
      <c r="N8" s="47">
        <f t="shared" si="5"/>
        <v>49.46765389396314</v>
      </c>
      <c r="O8" s="47">
        <f t="shared" si="6"/>
        <v>102.1522997924178</v>
      </c>
      <c r="P8" s="96">
        <v>5004</v>
      </c>
      <c r="Q8" s="47">
        <f t="shared" si="7"/>
        <v>27.044263092471493</v>
      </c>
      <c r="R8" s="96">
        <v>11682</v>
      </c>
      <c r="S8" s="47">
        <f t="shared" si="8"/>
        <v>63.13570772307193</v>
      </c>
      <c r="T8" s="96">
        <v>1817</v>
      </c>
      <c r="U8" s="47">
        <f t="shared" si="9"/>
        <v>9.820029184456574</v>
      </c>
      <c r="V8" s="47">
        <f t="shared" si="10"/>
        <v>58.388974490669405</v>
      </c>
      <c r="W8" s="47">
        <f t="shared" si="11"/>
        <v>36.310951239008794</v>
      </c>
      <c r="X8" s="96">
        <v>17872</v>
      </c>
      <c r="Y8" s="97">
        <f t="shared" si="12"/>
        <v>0.09634970890225594</v>
      </c>
      <c r="Z8" s="58">
        <f t="shared" si="13"/>
        <v>4.626432169649652</v>
      </c>
      <c r="AA8" s="47">
        <v>45.9</v>
      </c>
      <c r="AB8" s="47">
        <v>36.5</v>
      </c>
      <c r="AC8" s="98">
        <v>106.06</v>
      </c>
      <c r="AD8" s="98">
        <v>68.95</v>
      </c>
      <c r="AE8" s="98">
        <v>1.02</v>
      </c>
      <c r="AF8" s="98">
        <v>40</v>
      </c>
      <c r="AG8" s="97">
        <v>0.653</v>
      </c>
      <c r="AH8" s="97">
        <v>0.743</v>
      </c>
      <c r="AI8" s="99">
        <v>0.6726624796900387</v>
      </c>
      <c r="AJ8" s="99">
        <v>0.46858994926980296</v>
      </c>
      <c r="AK8" s="99">
        <v>0.8933487644543006</v>
      </c>
      <c r="AL8" s="99">
        <v>0.7804455980964742</v>
      </c>
      <c r="AM8" s="99">
        <v>0.703761697877654</v>
      </c>
      <c r="AN8" s="57">
        <v>196</v>
      </c>
      <c r="AO8" s="57">
        <v>8</v>
      </c>
      <c r="AP8" s="97">
        <v>0.416381</v>
      </c>
      <c r="AQ8" s="100">
        <v>369471.0408825438</v>
      </c>
      <c r="AR8" s="100">
        <v>383178.18191650446</v>
      </c>
      <c r="AS8" s="96">
        <v>133072.61</v>
      </c>
      <c r="AT8" s="58">
        <v>0.46698</v>
      </c>
      <c r="AU8" s="101">
        <v>7.921922264710918</v>
      </c>
      <c r="AV8" s="101">
        <v>16.471662576336968</v>
      </c>
      <c r="AW8" s="101">
        <v>24.393584841047886</v>
      </c>
      <c r="AX8" s="68">
        <v>75.60641515895212</v>
      </c>
      <c r="AY8" s="102">
        <v>24.4</v>
      </c>
      <c r="AZ8" s="101">
        <v>50.09124811552805</v>
      </c>
      <c r="BA8" s="23">
        <f t="shared" si="14"/>
        <v>92.07983526057342</v>
      </c>
      <c r="BB8" s="23">
        <v>7.92016473942658</v>
      </c>
      <c r="BC8" s="32">
        <v>6.383652779977823</v>
      </c>
      <c r="BD8" s="103">
        <v>39.82</v>
      </c>
      <c r="BE8" s="103">
        <v>16.85</v>
      </c>
      <c r="BF8" s="103">
        <v>43.33</v>
      </c>
      <c r="BG8" s="47">
        <v>18.9</v>
      </c>
      <c r="BH8" s="104">
        <v>36.5</v>
      </c>
      <c r="BI8" s="24">
        <v>91.51789256526224</v>
      </c>
      <c r="BJ8" s="25">
        <v>90.2</v>
      </c>
      <c r="BK8" s="23">
        <v>7.932159009759581</v>
      </c>
      <c r="BL8" s="26">
        <v>7.31</v>
      </c>
      <c r="BM8" s="26">
        <v>71.9769403824522</v>
      </c>
      <c r="BN8" s="28">
        <v>33.46311918667532</v>
      </c>
      <c r="BO8" s="28">
        <v>1.4492753623188406</v>
      </c>
      <c r="BP8" s="28">
        <v>0.4109885355829548</v>
      </c>
      <c r="BQ8" s="28">
        <v>77.2225827384815</v>
      </c>
      <c r="BR8" s="28">
        <v>14.08176508760545</v>
      </c>
      <c r="BS8" s="28">
        <v>8.025091931646116</v>
      </c>
      <c r="BT8" s="98">
        <v>2.16</v>
      </c>
      <c r="BU8" s="105">
        <v>2.272727272727273</v>
      </c>
      <c r="BV8" s="105">
        <v>27.272727272727273</v>
      </c>
      <c r="BW8" s="28">
        <v>1.8</v>
      </c>
      <c r="BX8" s="28">
        <v>0.2</v>
      </c>
      <c r="BY8" s="28">
        <v>25.1</v>
      </c>
      <c r="BZ8" s="28">
        <v>11.2</v>
      </c>
      <c r="CA8" s="40">
        <v>1171.2635612889296</v>
      </c>
      <c r="CB8" s="40">
        <v>2126.6260052895773</v>
      </c>
      <c r="CC8" s="106" t="s">
        <v>50</v>
      </c>
      <c r="CD8" s="98">
        <v>47.5</v>
      </c>
      <c r="CE8" s="43">
        <v>11040</v>
      </c>
      <c r="CF8" s="107">
        <v>59.66600010809058</v>
      </c>
      <c r="CG8" s="43">
        <v>3066</v>
      </c>
      <c r="CH8" s="47">
        <v>16.57028589958385</v>
      </c>
      <c r="CI8" s="45">
        <v>19169</v>
      </c>
      <c r="CJ8" s="47">
        <v>103.5994163108685</v>
      </c>
      <c r="CK8" s="28">
        <v>91.35239831377463</v>
      </c>
      <c r="CL8" s="28">
        <v>3.49777828415176</v>
      </c>
      <c r="CM8" s="28">
        <v>3.3724507234818275</v>
      </c>
      <c r="CN8" s="47">
        <v>13.170787284949299</v>
      </c>
      <c r="CO8" s="47">
        <v>14.53287197231834</v>
      </c>
      <c r="CP8" s="28">
        <v>71.44516728624535</v>
      </c>
      <c r="CQ8" s="28">
        <v>57.35525625327969</v>
      </c>
      <c r="CR8" s="94">
        <v>89.78933238557502</v>
      </c>
      <c r="CS8" s="94">
        <v>28.990411731528482</v>
      </c>
      <c r="CT8" s="30"/>
      <c r="CU8" s="30"/>
      <c r="CV8" s="47">
        <v>0</v>
      </c>
      <c r="CW8" s="47">
        <v>16.197829490848225</v>
      </c>
      <c r="CX8" s="47">
        <v>16.197829490848225</v>
      </c>
      <c r="CY8" s="53">
        <v>774.1462392625184</v>
      </c>
      <c r="CZ8" s="53">
        <v>566.5378244064052</v>
      </c>
      <c r="DA8" s="53">
        <v>673.0820923606258</v>
      </c>
      <c r="DB8" s="53">
        <v>749.5901737809106</v>
      </c>
      <c r="DC8" s="53">
        <v>577.2397428204428</v>
      </c>
      <c r="DD8" s="53">
        <v>663.6915078892791</v>
      </c>
      <c r="DE8" s="54">
        <v>190.66754667160475</v>
      </c>
      <c r="DF8" s="54">
        <v>168.6935735508724</v>
      </c>
      <c r="DG8" s="54">
        <v>179.71581904962733</v>
      </c>
      <c r="DH8" s="54">
        <v>202.17892310915568</v>
      </c>
      <c r="DI8" s="54">
        <v>165.65433462175594</v>
      </c>
      <c r="DJ8" s="54">
        <v>184.39868824256757</v>
      </c>
      <c r="DK8" s="54">
        <v>139.5481618251168</v>
      </c>
      <c r="DL8" s="54">
        <v>148.18737859074162</v>
      </c>
      <c r="DM8" s="54">
        <v>143.85390791684546</v>
      </c>
      <c r="DN8" s="54">
        <v>146.65828619316991</v>
      </c>
      <c r="DO8" s="54">
        <v>143.5670900055218</v>
      </c>
      <c r="DP8" s="54">
        <v>145.15348637170044</v>
      </c>
      <c r="DQ8" s="54">
        <v>153.07153152330633</v>
      </c>
      <c r="DR8" s="54">
        <v>29.110972803172693</v>
      </c>
      <c r="DS8" s="54">
        <v>91.29015646145302</v>
      </c>
      <c r="DT8" s="54">
        <v>148.75340456735805</v>
      </c>
      <c r="DU8" s="54">
        <v>28.713418001104365</v>
      </c>
      <c r="DV8" s="54">
        <v>90.3177248535025</v>
      </c>
      <c r="DW8" s="47">
        <v>1014.7</v>
      </c>
      <c r="DX8" s="47">
        <v>6.2</v>
      </c>
      <c r="DY8" s="47">
        <v>5.3</v>
      </c>
      <c r="DZ8" s="47">
        <v>110.1</v>
      </c>
      <c r="EA8" s="47">
        <v>1312.9</v>
      </c>
      <c r="EB8" s="47">
        <v>6.2</v>
      </c>
      <c r="EC8" s="47">
        <v>8.9</v>
      </c>
      <c r="ED8" s="47">
        <v>139.8</v>
      </c>
      <c r="EE8" s="47">
        <v>704.5</v>
      </c>
      <c r="EF8" s="47">
        <v>6.1</v>
      </c>
      <c r="EG8" s="47">
        <v>1.6</v>
      </c>
      <c r="EH8" s="47">
        <v>79.3</v>
      </c>
      <c r="EI8" s="58">
        <v>74.67</v>
      </c>
      <c r="EJ8" s="58">
        <v>56.21</v>
      </c>
      <c r="EK8" s="58">
        <v>71.38</v>
      </c>
      <c r="EL8" s="58">
        <v>53.02</v>
      </c>
      <c r="EM8" s="58">
        <v>78.09</v>
      </c>
      <c r="EN8" s="58">
        <v>59.52</v>
      </c>
      <c r="EO8" s="58">
        <v>55.15</v>
      </c>
      <c r="EP8" s="58">
        <v>57.28</v>
      </c>
      <c r="EQ8" s="58">
        <v>58.2</v>
      </c>
      <c r="ER8" s="58">
        <v>51.3</v>
      </c>
      <c r="ES8" s="58">
        <v>54.28</v>
      </c>
      <c r="ET8" s="58">
        <v>55.56</v>
      </c>
      <c r="EU8" s="58">
        <v>59.15</v>
      </c>
      <c r="EV8" s="58">
        <v>60.4</v>
      </c>
      <c r="EW8" s="58">
        <v>60.95</v>
      </c>
      <c r="EX8" s="56">
        <v>9.690528290090652</v>
      </c>
      <c r="EY8" s="56">
        <v>10.372178157413057</v>
      </c>
      <c r="EZ8" s="56">
        <v>8.974358974358974</v>
      </c>
      <c r="FA8" s="59">
        <v>13.249651324965132</v>
      </c>
      <c r="FB8" s="59">
        <v>8.408796895213454</v>
      </c>
      <c r="FC8" s="59">
        <v>4.854368932038835</v>
      </c>
      <c r="FD8" s="59">
        <v>15.10989010989011</v>
      </c>
      <c r="FE8" s="59">
        <v>8.65265760197775</v>
      </c>
      <c r="FF8" s="59">
        <v>0</v>
      </c>
      <c r="FG8" s="59">
        <v>11.3314447592068</v>
      </c>
      <c r="FH8" s="59">
        <v>8.14111261872456</v>
      </c>
      <c r="FI8" s="59">
        <v>9.00900900900901</v>
      </c>
      <c r="FJ8" s="56">
        <v>9.065332916536416</v>
      </c>
      <c r="FK8" s="56">
        <v>9.762050030506407</v>
      </c>
      <c r="FL8" s="56">
        <v>8.333333333333334</v>
      </c>
      <c r="FM8" s="47">
        <v>11.854951185495118</v>
      </c>
      <c r="FN8" s="47">
        <v>7.115135834411385</v>
      </c>
      <c r="FO8" s="47">
        <v>9.065332916536416</v>
      </c>
      <c r="FP8" s="47">
        <v>10.989010989010989</v>
      </c>
      <c r="FQ8" s="47">
        <v>9.888751545117428</v>
      </c>
      <c r="FR8" s="47">
        <v>0</v>
      </c>
      <c r="FS8" s="47">
        <v>12.747875354107649</v>
      </c>
      <c r="FT8" s="47">
        <v>4.07055630936228</v>
      </c>
      <c r="FU8" s="47">
        <v>0</v>
      </c>
      <c r="FV8" s="119">
        <v>993</v>
      </c>
      <c r="FW8" s="119">
        <v>1252</v>
      </c>
      <c r="FX8" s="109">
        <f t="shared" si="0"/>
        <v>79.31309904153355</v>
      </c>
      <c r="FY8" s="121">
        <v>0.727413540974799</v>
      </c>
      <c r="FZ8" s="96">
        <v>3</v>
      </c>
    </row>
    <row r="9" spans="1:182" ht="11.25">
      <c r="A9" s="95">
        <v>14107</v>
      </c>
      <c r="B9" s="63">
        <v>14107</v>
      </c>
      <c r="C9" s="63">
        <v>7</v>
      </c>
      <c r="D9" s="30" t="s">
        <v>27</v>
      </c>
      <c r="E9" s="30" t="s">
        <v>21</v>
      </c>
      <c r="F9" s="111">
        <v>896</v>
      </c>
      <c r="G9" s="96">
        <v>19873</v>
      </c>
      <c r="H9" s="47">
        <f t="shared" si="1"/>
        <v>22.1796875</v>
      </c>
      <c r="I9" s="97">
        <f t="shared" si="2"/>
        <v>0.11739115769844809</v>
      </c>
      <c r="J9" s="58">
        <f t="shared" si="3"/>
        <v>5.254724439637963</v>
      </c>
      <c r="K9" s="96">
        <v>9942</v>
      </c>
      <c r="L9" s="47">
        <f t="shared" si="4"/>
        <v>50.02767574095506</v>
      </c>
      <c r="M9" s="96">
        <v>9931</v>
      </c>
      <c r="N9" s="47">
        <f t="shared" si="5"/>
        <v>49.97232425904494</v>
      </c>
      <c r="O9" s="47">
        <f t="shared" si="6"/>
        <v>100.11076427348706</v>
      </c>
      <c r="P9" s="96">
        <v>4570</v>
      </c>
      <c r="Q9" s="47">
        <f t="shared" si="7"/>
        <v>22.99602475720827</v>
      </c>
      <c r="R9" s="96">
        <v>13222</v>
      </c>
      <c r="S9" s="47">
        <f t="shared" si="8"/>
        <v>66.53248125597544</v>
      </c>
      <c r="T9" s="96">
        <v>2081</v>
      </c>
      <c r="U9" s="47">
        <f t="shared" si="9"/>
        <v>10.471493986816283</v>
      </c>
      <c r="V9" s="47">
        <f t="shared" si="10"/>
        <v>50.30252609287551</v>
      </c>
      <c r="W9" s="47">
        <f t="shared" si="11"/>
        <v>45.53610503282275</v>
      </c>
      <c r="X9" s="96">
        <v>19712</v>
      </c>
      <c r="Y9" s="97">
        <f t="shared" si="12"/>
        <v>0.10626932978297163</v>
      </c>
      <c r="Z9" s="58">
        <f t="shared" si="13"/>
        <v>5.102743449425579</v>
      </c>
      <c r="AA9" s="47">
        <v>50.2</v>
      </c>
      <c r="AB9" s="47">
        <v>8</v>
      </c>
      <c r="AC9" s="98">
        <v>121.08</v>
      </c>
      <c r="AD9" s="98">
        <v>68.09</v>
      </c>
      <c r="AE9" s="98">
        <v>0.54</v>
      </c>
      <c r="AF9" s="98">
        <v>38</v>
      </c>
      <c r="AG9" s="97">
        <v>0.647</v>
      </c>
      <c r="AH9" s="97">
        <v>0.759</v>
      </c>
      <c r="AI9" s="99">
        <v>0.691362052918495</v>
      </c>
      <c r="AJ9" s="99">
        <v>0.4778301653227546</v>
      </c>
      <c r="AK9" s="99">
        <v>0.9247616808698208</v>
      </c>
      <c r="AL9" s="99">
        <v>0.8753887896234531</v>
      </c>
      <c r="AM9" s="99">
        <v>0.742335672183631</v>
      </c>
      <c r="AN9" s="57">
        <v>103</v>
      </c>
      <c r="AO9" s="57">
        <v>3</v>
      </c>
      <c r="AP9" s="97">
        <v>0.3755121</v>
      </c>
      <c r="AQ9" s="100">
        <v>321151.52173913043</v>
      </c>
      <c r="AR9" s="100">
        <v>333924.0480444709</v>
      </c>
      <c r="AS9" s="96">
        <v>99700.3945</v>
      </c>
      <c r="AT9" s="58">
        <v>0.46522</v>
      </c>
      <c r="AU9" s="101">
        <v>3.6083814277543804</v>
      </c>
      <c r="AV9" s="101">
        <v>14.407528726667707</v>
      </c>
      <c r="AW9" s="101">
        <v>18.015910154422087</v>
      </c>
      <c r="AX9" s="68">
        <v>81.98408984557791</v>
      </c>
      <c r="AY9" s="102">
        <v>19.5</v>
      </c>
      <c r="AZ9" s="101">
        <v>47.24420380397057</v>
      </c>
      <c r="BA9" s="23">
        <f t="shared" si="14"/>
        <v>94.90155744930944</v>
      </c>
      <c r="BB9" s="23">
        <v>5.098442550690567</v>
      </c>
      <c r="BC9" s="32">
        <v>5.098442550690567</v>
      </c>
      <c r="BD9" s="103">
        <v>32.4</v>
      </c>
      <c r="BE9" s="103">
        <v>19.27</v>
      </c>
      <c r="BF9" s="103">
        <v>48.33</v>
      </c>
      <c r="BG9" s="47">
        <v>14</v>
      </c>
      <c r="BH9" s="104">
        <v>33.3</v>
      </c>
      <c r="BI9" s="24">
        <v>92.82937664861863</v>
      </c>
      <c r="BJ9" s="25">
        <v>90.8</v>
      </c>
      <c r="BK9" s="23">
        <v>8.427877273358323</v>
      </c>
      <c r="BL9" s="26">
        <v>7.62</v>
      </c>
      <c r="BM9" s="26">
        <v>74.13907725036564</v>
      </c>
      <c r="BN9" s="28">
        <v>21.580305737542187</v>
      </c>
      <c r="BO9" s="28">
        <v>0</v>
      </c>
      <c r="BP9" s="28">
        <v>0.5161802660313679</v>
      </c>
      <c r="BQ9" s="28">
        <v>85.60651181258686</v>
      </c>
      <c r="BR9" s="28">
        <v>19.952352590827875</v>
      </c>
      <c r="BS9" s="28">
        <v>16.12070676990272</v>
      </c>
      <c r="BT9" s="98">
        <v>6.96</v>
      </c>
      <c r="BU9" s="105">
        <v>2.142857142857143</v>
      </c>
      <c r="BV9" s="105">
        <v>25.714285714285715</v>
      </c>
      <c r="BW9" s="28">
        <v>2.6</v>
      </c>
      <c r="BX9" s="28">
        <v>0.4</v>
      </c>
      <c r="BY9" s="28">
        <v>28</v>
      </c>
      <c r="BZ9" s="28">
        <v>14.3</v>
      </c>
      <c r="CA9" s="40">
        <v>1097.8496248174447</v>
      </c>
      <c r="CB9" s="40">
        <v>2175.555219821725</v>
      </c>
      <c r="CC9" s="106" t="s">
        <v>50</v>
      </c>
      <c r="CD9" s="98">
        <v>45.9</v>
      </c>
      <c r="CE9" s="43">
        <v>11766</v>
      </c>
      <c r="CF9" s="107">
        <v>59.20595783223469</v>
      </c>
      <c r="CG9" s="43">
        <v>3068</v>
      </c>
      <c r="CH9" s="47">
        <v>15.43803150002516</v>
      </c>
      <c r="CI9" s="45">
        <v>8808</v>
      </c>
      <c r="CJ9" s="47">
        <v>44.32144115131082</v>
      </c>
      <c r="CK9" s="28">
        <v>93.0728518057285</v>
      </c>
      <c r="CL9" s="28">
        <v>4.576587795765878</v>
      </c>
      <c r="CM9" s="28">
        <v>1.8420506434205064</v>
      </c>
      <c r="CN9" s="47">
        <v>10.445205479452055</v>
      </c>
      <c r="CO9" s="47">
        <v>16.909914443885253</v>
      </c>
      <c r="CP9" s="28">
        <v>64.52436688657161</v>
      </c>
      <c r="CQ9" s="28">
        <v>52.09287632285579</v>
      </c>
      <c r="CR9" s="94">
        <v>98.14277764124664</v>
      </c>
      <c r="CS9" s="94">
        <v>33.02119270576639</v>
      </c>
      <c r="CT9" s="47">
        <v>54.70529965329371</v>
      </c>
      <c r="CU9" s="47">
        <v>12.171867261020306</v>
      </c>
      <c r="CV9" s="47">
        <v>0</v>
      </c>
      <c r="CW9" s="47">
        <v>10.434056761268781</v>
      </c>
      <c r="CX9" s="47">
        <v>10.434056761268781</v>
      </c>
      <c r="CY9" s="53">
        <v>779.7370298644379</v>
      </c>
      <c r="CZ9" s="53">
        <v>551.6395954642967</v>
      </c>
      <c r="DA9" s="53">
        <v>665.8163265306123</v>
      </c>
      <c r="DB9" s="53">
        <v>704.6709321456417</v>
      </c>
      <c r="DC9" s="53">
        <v>527.4305153955222</v>
      </c>
      <c r="DD9" s="53">
        <v>616.3351197193638</v>
      </c>
      <c r="DE9" s="54">
        <v>216.30080582627562</v>
      </c>
      <c r="DF9" s="54">
        <v>160.2782067503102</v>
      </c>
      <c r="DG9" s="54">
        <v>188.37939887887455</v>
      </c>
      <c r="DH9" s="54">
        <v>245.6426460095811</v>
      </c>
      <c r="DI9" s="54">
        <v>168.5565430585351</v>
      </c>
      <c r="DJ9" s="54">
        <v>207.14285714285714</v>
      </c>
      <c r="DK9" s="54">
        <v>160.3683088142514</v>
      </c>
      <c r="DL9" s="54">
        <v>136.70257577980408</v>
      </c>
      <c r="DM9" s="54">
        <v>148.57341579496554</v>
      </c>
      <c r="DN9" s="54">
        <v>179.39048007338704</v>
      </c>
      <c r="DO9" s="54">
        <v>141.9961180917356</v>
      </c>
      <c r="DP9" s="54">
        <v>160.71428571428572</v>
      </c>
      <c r="DQ9" s="54">
        <v>113.13828157380657</v>
      </c>
      <c r="DR9" s="54">
        <v>22.123726987631713</v>
      </c>
      <c r="DS9" s="54">
        <v>67.77704416868102</v>
      </c>
      <c r="DT9" s="54">
        <v>115.17684231984508</v>
      </c>
      <c r="DU9" s="54">
        <v>22.474205741138015</v>
      </c>
      <c r="DV9" s="54">
        <v>68.87755102040816</v>
      </c>
      <c r="DW9" s="47">
        <v>895.5</v>
      </c>
      <c r="DX9" s="47">
        <v>5.4</v>
      </c>
      <c r="DY9" s="47">
        <v>4.5</v>
      </c>
      <c r="DZ9" s="47">
        <v>92.9</v>
      </c>
      <c r="EA9" s="47">
        <v>1126.7</v>
      </c>
      <c r="EB9" s="47">
        <v>5.3</v>
      </c>
      <c r="EC9" s="47">
        <v>7.3</v>
      </c>
      <c r="ED9" s="47">
        <v>116.6</v>
      </c>
      <c r="EE9" s="47">
        <v>655.15</v>
      </c>
      <c r="EF9" s="47">
        <v>5.7</v>
      </c>
      <c r="EG9" s="47">
        <v>1.6</v>
      </c>
      <c r="EH9" s="47">
        <v>68.3</v>
      </c>
      <c r="EI9" s="58">
        <v>75.86</v>
      </c>
      <c r="EJ9" s="58">
        <v>56.97</v>
      </c>
      <c r="EK9" s="58">
        <v>74.32</v>
      </c>
      <c r="EL9" s="58">
        <v>55.43</v>
      </c>
      <c r="EM9" s="58">
        <v>77.46</v>
      </c>
      <c r="EN9" s="58">
        <v>58.57</v>
      </c>
      <c r="EO9" s="58">
        <v>53.71</v>
      </c>
      <c r="EP9" s="58">
        <v>58.74</v>
      </c>
      <c r="EQ9" s="58">
        <v>60.03</v>
      </c>
      <c r="ER9" s="58">
        <v>51.6</v>
      </c>
      <c r="ES9" s="58">
        <v>58.27</v>
      </c>
      <c r="ET9" s="58">
        <v>59.82</v>
      </c>
      <c r="EU9" s="58">
        <v>55.91</v>
      </c>
      <c r="EV9" s="58">
        <v>59.23</v>
      </c>
      <c r="EW9" s="58">
        <v>60.24</v>
      </c>
      <c r="EX9" s="56">
        <v>9.887487214456188</v>
      </c>
      <c r="EY9" s="56">
        <v>10.68090787716956</v>
      </c>
      <c r="EZ9" s="56">
        <v>9.059233449477352</v>
      </c>
      <c r="FA9" s="59">
        <v>13.190436933223413</v>
      </c>
      <c r="FB9" s="59">
        <v>8.202323991797677</v>
      </c>
      <c r="FC9" s="59">
        <v>4.048582995951417</v>
      </c>
      <c r="FD9" s="59">
        <v>14.802631578947368</v>
      </c>
      <c r="FE9" s="59">
        <v>8.032128514056224</v>
      </c>
      <c r="FF9" s="59">
        <v>7.194244604316547</v>
      </c>
      <c r="FG9" s="59">
        <v>11.570247933884296</v>
      </c>
      <c r="FH9" s="59">
        <v>8.379888268156424</v>
      </c>
      <c r="FI9" s="59">
        <v>9.25925925925926</v>
      </c>
      <c r="FJ9" s="56">
        <v>6.4780088646437095</v>
      </c>
      <c r="FK9" s="56">
        <v>6.675567423230975</v>
      </c>
      <c r="FL9" s="56">
        <v>6.2717770034843205</v>
      </c>
      <c r="FM9" s="47">
        <v>6.595218466611707</v>
      </c>
      <c r="FN9" s="47">
        <v>5.468215994531785</v>
      </c>
      <c r="FO9" s="47">
        <v>6.4780088646437095</v>
      </c>
      <c r="FP9" s="47">
        <v>4.934210526315789</v>
      </c>
      <c r="FQ9" s="47">
        <v>6.693440428380187</v>
      </c>
      <c r="FR9" s="47">
        <v>7.194244604316547</v>
      </c>
      <c r="FS9" s="47">
        <v>8.264462809917356</v>
      </c>
      <c r="FT9" s="47">
        <v>4.189944134078212</v>
      </c>
      <c r="FU9" s="47">
        <v>0</v>
      </c>
      <c r="FV9" s="119">
        <v>1094</v>
      </c>
      <c r="FW9" s="119">
        <v>1305</v>
      </c>
      <c r="FX9" s="109">
        <f t="shared" si="0"/>
        <v>83.83141762452108</v>
      </c>
      <c r="FY9" s="121">
        <v>0.6497761850953152</v>
      </c>
      <c r="FZ9" s="96">
        <v>2</v>
      </c>
    </row>
    <row r="10" spans="1:182" ht="11.25">
      <c r="A10" s="95">
        <v>14108</v>
      </c>
      <c r="B10" s="63">
        <v>14108</v>
      </c>
      <c r="C10" s="63">
        <v>8</v>
      </c>
      <c r="D10" s="30" t="s">
        <v>28</v>
      </c>
      <c r="E10" s="30" t="s">
        <v>21</v>
      </c>
      <c r="F10" s="111">
        <v>3292.1</v>
      </c>
      <c r="G10" s="96">
        <v>34926</v>
      </c>
      <c r="H10" s="47">
        <f t="shared" si="1"/>
        <v>10.609033747456031</v>
      </c>
      <c r="I10" s="97">
        <f t="shared" si="2"/>
        <v>0.20631024876847975</v>
      </c>
      <c r="J10" s="58">
        <f t="shared" si="3"/>
        <v>9.234967331494765</v>
      </c>
      <c r="K10" s="96">
        <v>17699</v>
      </c>
      <c r="L10" s="47">
        <f t="shared" si="4"/>
        <v>50.6757143675199</v>
      </c>
      <c r="M10" s="96">
        <v>17227</v>
      </c>
      <c r="N10" s="47">
        <f t="shared" si="5"/>
        <v>49.3242856324801</v>
      </c>
      <c r="O10" s="47">
        <f t="shared" si="6"/>
        <v>102.7398850641435</v>
      </c>
      <c r="P10" s="96">
        <v>7852</v>
      </c>
      <c r="Q10" s="47">
        <f t="shared" si="7"/>
        <v>22.48181870239936</v>
      </c>
      <c r="R10" s="96">
        <v>23665</v>
      </c>
      <c r="S10" s="47">
        <f t="shared" si="8"/>
        <v>67.75754452270515</v>
      </c>
      <c r="T10" s="96">
        <v>3409</v>
      </c>
      <c r="U10" s="47">
        <f t="shared" si="9"/>
        <v>9.760636774895493</v>
      </c>
      <c r="V10" s="47">
        <f t="shared" si="10"/>
        <v>47.58504120008451</v>
      </c>
      <c r="W10" s="47">
        <f t="shared" si="11"/>
        <v>43.415690269994904</v>
      </c>
      <c r="X10" s="96">
        <v>35552</v>
      </c>
      <c r="Y10" s="97">
        <f t="shared" si="12"/>
        <v>0.1916643269300024</v>
      </c>
      <c r="Z10" s="58">
        <f t="shared" si="13"/>
        <v>9.20316229271399</v>
      </c>
      <c r="AA10" s="47">
        <v>47.8</v>
      </c>
      <c r="AB10" s="47">
        <v>28.3</v>
      </c>
      <c r="AC10" s="98">
        <v>97.19</v>
      </c>
      <c r="AD10" s="98">
        <v>71.89</v>
      </c>
      <c r="AE10" s="98">
        <v>5.65</v>
      </c>
      <c r="AF10" s="98">
        <v>51</v>
      </c>
      <c r="AG10" s="97">
        <v>0.627</v>
      </c>
      <c r="AH10" s="97">
        <v>0.73</v>
      </c>
      <c r="AI10" s="99">
        <v>0.6396252182414973</v>
      </c>
      <c r="AJ10" s="99">
        <v>0.45231735146802915</v>
      </c>
      <c r="AK10" s="99">
        <v>0.8450344714379514</v>
      </c>
      <c r="AL10" s="99">
        <v>0.7921445574550963</v>
      </c>
      <c r="AM10" s="99">
        <v>0.6822803996506435</v>
      </c>
      <c r="AN10" s="57">
        <v>248</v>
      </c>
      <c r="AO10" s="57">
        <v>10</v>
      </c>
      <c r="AP10" s="97">
        <v>0.4298106</v>
      </c>
      <c r="AQ10" s="100">
        <v>279620.54273966677</v>
      </c>
      <c r="AR10" s="100">
        <v>295048.5537762389</v>
      </c>
      <c r="AS10" s="96">
        <v>98651.5155</v>
      </c>
      <c r="AT10" s="58">
        <v>0.4732</v>
      </c>
      <c r="AU10" s="101">
        <v>6.110958107653233</v>
      </c>
      <c r="AV10" s="101">
        <v>18.64194130787356</v>
      </c>
      <c r="AW10" s="101">
        <v>24.75289941552679</v>
      </c>
      <c r="AX10" s="68">
        <v>75.2471005844732</v>
      </c>
      <c r="AY10" s="102">
        <v>24.7</v>
      </c>
      <c r="AZ10" s="101">
        <v>44.46900809209978</v>
      </c>
      <c r="BA10" s="23">
        <f t="shared" si="14"/>
        <v>91.00459619172686</v>
      </c>
      <c r="BB10" s="23">
        <v>8.995403808273144</v>
      </c>
      <c r="BC10" s="32">
        <v>8.995403808273146</v>
      </c>
      <c r="BD10" s="103">
        <v>30.15</v>
      </c>
      <c r="BE10" s="103">
        <v>20.45</v>
      </c>
      <c r="BF10" s="103">
        <v>49.4</v>
      </c>
      <c r="BG10" s="47">
        <v>33.3</v>
      </c>
      <c r="BH10" s="104">
        <v>57.4</v>
      </c>
      <c r="BI10" s="24">
        <v>85.85551013598065</v>
      </c>
      <c r="BJ10" s="25">
        <v>82.7</v>
      </c>
      <c r="BK10" s="23">
        <v>7.073537999499457</v>
      </c>
      <c r="BL10" s="26">
        <v>6.19</v>
      </c>
      <c r="BM10" s="26">
        <v>72.84726587052168</v>
      </c>
      <c r="BN10" s="28">
        <v>35.32785111447738</v>
      </c>
      <c r="BO10" s="28">
        <v>0</v>
      </c>
      <c r="BP10" s="28">
        <v>0.45444708937459427</v>
      </c>
      <c r="BQ10" s="28">
        <v>72.88465700064921</v>
      </c>
      <c r="BR10" s="28">
        <v>16.403375892663927</v>
      </c>
      <c r="BS10" s="28">
        <v>12.129409218783813</v>
      </c>
      <c r="BT10" s="98">
        <v>0</v>
      </c>
      <c r="BU10" s="105">
        <v>1.3761467889908257</v>
      </c>
      <c r="BV10" s="105">
        <v>22.93577981651376</v>
      </c>
      <c r="BW10" s="28">
        <v>1.6</v>
      </c>
      <c r="BX10" s="28">
        <v>0.2</v>
      </c>
      <c r="BY10" s="28">
        <v>26.3</v>
      </c>
      <c r="BZ10" s="28">
        <v>12.8</v>
      </c>
      <c r="CA10" s="40">
        <v>1165.2603180070032</v>
      </c>
      <c r="CB10" s="40">
        <v>1736.4100797887606</v>
      </c>
      <c r="CC10" s="106" t="s">
        <v>49</v>
      </c>
      <c r="CD10" s="98">
        <v>120</v>
      </c>
      <c r="CE10" s="43">
        <v>19588</v>
      </c>
      <c r="CF10" s="107">
        <v>56.084292504151634</v>
      </c>
      <c r="CG10" s="43">
        <v>8068</v>
      </c>
      <c r="CH10" s="47">
        <v>23.10026914046842</v>
      </c>
      <c r="CI10" s="45">
        <v>35620</v>
      </c>
      <c r="CJ10" s="47">
        <v>101.98705835194411</v>
      </c>
      <c r="CK10" s="28">
        <v>93.56467456164509</v>
      </c>
      <c r="CL10" s="28">
        <v>3.543560084457909</v>
      </c>
      <c r="CM10" s="28">
        <v>0.8047981884390587</v>
      </c>
      <c r="CN10" s="47">
        <v>9.079225190489305</v>
      </c>
      <c r="CO10" s="47">
        <v>4.718570947084597</v>
      </c>
      <c r="CP10" s="28">
        <v>74.89095667345158</v>
      </c>
      <c r="CQ10" s="28">
        <v>61.82252633865537</v>
      </c>
      <c r="CR10" s="94">
        <v>99.63773132745804</v>
      </c>
      <c r="CS10" s="94">
        <v>75.51143200962696</v>
      </c>
      <c r="CT10" s="47">
        <v>60.370024875621894</v>
      </c>
      <c r="CU10" s="47">
        <v>4.524253731343284</v>
      </c>
      <c r="CV10" s="47">
        <v>18.326766242096582</v>
      </c>
      <c r="CW10" s="47">
        <v>21.381227282446012</v>
      </c>
      <c r="CX10" s="47">
        <v>39.707993524542594</v>
      </c>
      <c r="CY10" s="53">
        <v>758.897818599311</v>
      </c>
      <c r="CZ10" s="53">
        <v>526.5691761449118</v>
      </c>
      <c r="DA10" s="53">
        <v>645.4740429532567</v>
      </c>
      <c r="DB10" s="53">
        <v>710.3821659995184</v>
      </c>
      <c r="DC10" s="53">
        <v>555.0854274632144</v>
      </c>
      <c r="DD10" s="53">
        <v>632.9829823522796</v>
      </c>
      <c r="DE10" s="54">
        <v>217.53025722060357</v>
      </c>
      <c r="DF10" s="54">
        <v>150.5765618923113</v>
      </c>
      <c r="DG10" s="54">
        <v>184.16084193591405</v>
      </c>
      <c r="DH10" s="54">
        <v>237.08381171067737</v>
      </c>
      <c r="DI10" s="54">
        <v>141.42143587891917</v>
      </c>
      <c r="DJ10" s="54">
        <v>190.38105590974527</v>
      </c>
      <c r="DK10" s="54">
        <v>131.29360517959822</v>
      </c>
      <c r="DL10" s="54">
        <v>155.62770888625806</v>
      </c>
      <c r="DM10" s="54">
        <v>143.4216110825839</v>
      </c>
      <c r="DN10" s="54">
        <v>141.21699196326063</v>
      </c>
      <c r="DO10" s="54">
        <v>146.8375759764097</v>
      </c>
      <c r="DP10" s="54">
        <v>143.96098363545553</v>
      </c>
      <c r="DQ10" s="54">
        <v>121.40754616134981</v>
      </c>
      <c r="DR10" s="54">
        <v>31.233212016683424</v>
      </c>
      <c r="DS10" s="54">
        <v>76.46507077833378</v>
      </c>
      <c r="DT10" s="54">
        <v>121.699196326062</v>
      </c>
      <c r="DU10" s="54">
        <v>30.691460552446287</v>
      </c>
      <c r="DV10" s="54">
        <v>77.26885448188736</v>
      </c>
      <c r="DW10" s="47">
        <v>1754.3</v>
      </c>
      <c r="DX10" s="47">
        <v>10.6</v>
      </c>
      <c r="DY10" s="47">
        <v>5.3</v>
      </c>
      <c r="DZ10" s="47">
        <v>104</v>
      </c>
      <c r="EA10" s="47">
        <v>2201.55</v>
      </c>
      <c r="EB10" s="47">
        <v>10.3</v>
      </c>
      <c r="EC10" s="47">
        <v>8.3</v>
      </c>
      <c r="ED10" s="47">
        <v>128.4</v>
      </c>
      <c r="EE10" s="47">
        <v>1289.1</v>
      </c>
      <c r="EF10" s="47">
        <v>11.2</v>
      </c>
      <c r="EG10" s="47">
        <v>2.2</v>
      </c>
      <c r="EH10" s="47">
        <v>78.7</v>
      </c>
      <c r="EI10" s="58">
        <v>74.37</v>
      </c>
      <c r="EJ10" s="58">
        <v>55.85</v>
      </c>
      <c r="EK10" s="58">
        <v>72.44</v>
      </c>
      <c r="EL10" s="58">
        <v>54.06</v>
      </c>
      <c r="EM10" s="58">
        <v>76.37</v>
      </c>
      <c r="EN10" s="58">
        <v>57.72</v>
      </c>
      <c r="EO10" s="58">
        <v>53.43</v>
      </c>
      <c r="EP10" s="58">
        <v>58.26</v>
      </c>
      <c r="EQ10" s="58">
        <v>60.2</v>
      </c>
      <c r="ER10" s="58">
        <v>52.02</v>
      </c>
      <c r="ES10" s="58">
        <v>54.99</v>
      </c>
      <c r="ET10" s="58">
        <v>56.07</v>
      </c>
      <c r="EU10" s="58">
        <v>54.89</v>
      </c>
      <c r="EV10" s="58">
        <v>61.67</v>
      </c>
      <c r="EW10" s="58">
        <v>64.49</v>
      </c>
      <c r="EX10" s="56">
        <v>9.573195053849222</v>
      </c>
      <c r="EY10" s="56">
        <v>10.420841683366733</v>
      </c>
      <c r="EZ10" s="56">
        <v>8.73362445414847</v>
      </c>
      <c r="FA10" s="59">
        <v>12.887635924285139</v>
      </c>
      <c r="FB10" s="59">
        <v>8.256880733944955</v>
      </c>
      <c r="FC10" s="59">
        <v>5.970149253731344</v>
      </c>
      <c r="FD10" s="59">
        <v>15.079365079365079</v>
      </c>
      <c r="FE10" s="59">
        <v>8.482563619227143</v>
      </c>
      <c r="FF10" s="59">
        <v>5.9880239520958085</v>
      </c>
      <c r="FG10" s="59">
        <v>10.62959934587081</v>
      </c>
      <c r="FH10" s="59">
        <v>8.04289544235925</v>
      </c>
      <c r="FI10" s="59">
        <v>5.952380952380952</v>
      </c>
      <c r="FJ10" s="56">
        <v>11.966493817311527</v>
      </c>
      <c r="FK10" s="56">
        <v>13.226452905811623</v>
      </c>
      <c r="FL10" s="56">
        <v>10.718539102818578</v>
      </c>
      <c r="FM10" s="47">
        <v>14.09585179218687</v>
      </c>
      <c r="FN10" s="47">
        <v>9.63302752293578</v>
      </c>
      <c r="FO10" s="47">
        <v>11.966493817311527</v>
      </c>
      <c r="FP10" s="47">
        <v>19.04761904761905</v>
      </c>
      <c r="FQ10" s="47">
        <v>7.540056550424128</v>
      </c>
      <c r="FR10" s="47">
        <v>5.9880239520958085</v>
      </c>
      <c r="FS10" s="47">
        <v>8.994276369582993</v>
      </c>
      <c r="FT10" s="47">
        <v>11.61751563896336</v>
      </c>
      <c r="FU10" s="47">
        <v>11.904761904761903</v>
      </c>
      <c r="FV10" s="119">
        <v>1748</v>
      </c>
      <c r="FW10" s="119">
        <v>2197</v>
      </c>
      <c r="FX10" s="109">
        <f t="shared" si="0"/>
        <v>79.56304050978608</v>
      </c>
      <c r="FY10" s="121">
        <v>0.6995969135171679</v>
      </c>
      <c r="FZ10" s="96">
        <v>3</v>
      </c>
    </row>
    <row r="11" spans="1:182" ht="11.25">
      <c r="A11" s="95">
        <v>14201</v>
      </c>
      <c r="B11" s="63">
        <v>14201</v>
      </c>
      <c r="C11" s="63">
        <v>9</v>
      </c>
      <c r="D11" s="30" t="s">
        <v>29</v>
      </c>
      <c r="E11" s="30" t="s">
        <v>33</v>
      </c>
      <c r="F11" s="111">
        <v>2136.7</v>
      </c>
      <c r="G11" s="96">
        <v>39100</v>
      </c>
      <c r="H11" s="47">
        <f t="shared" si="1"/>
        <v>18.29924650161464</v>
      </c>
      <c r="I11" s="97">
        <f t="shared" si="2"/>
        <v>0.23096634962055654</v>
      </c>
      <c r="J11" s="58">
        <f t="shared" si="3"/>
        <v>10.338636622042184</v>
      </c>
      <c r="K11" s="96">
        <v>20169</v>
      </c>
      <c r="L11" s="47">
        <f t="shared" si="4"/>
        <v>51.58312020460358</v>
      </c>
      <c r="M11" s="96">
        <v>18931</v>
      </c>
      <c r="N11" s="47">
        <f t="shared" si="5"/>
        <v>48.41687979539642</v>
      </c>
      <c r="O11" s="47">
        <f t="shared" si="6"/>
        <v>106.53953832338492</v>
      </c>
      <c r="P11" s="96">
        <v>8655</v>
      </c>
      <c r="Q11" s="47">
        <f t="shared" si="7"/>
        <v>22.135549872122763</v>
      </c>
      <c r="R11" s="96">
        <v>26348</v>
      </c>
      <c r="S11" s="47">
        <f t="shared" si="8"/>
        <v>67.38618925831202</v>
      </c>
      <c r="T11" s="96">
        <v>4097</v>
      </c>
      <c r="U11" s="47">
        <f t="shared" si="9"/>
        <v>10.478260869565217</v>
      </c>
      <c r="V11" s="47">
        <f t="shared" si="10"/>
        <v>48.398360406862004</v>
      </c>
      <c r="W11" s="47">
        <f t="shared" si="11"/>
        <v>47.3367995378394</v>
      </c>
      <c r="X11" s="96">
        <v>36615</v>
      </c>
      <c r="Y11" s="97">
        <f t="shared" si="12"/>
        <v>0.1973950644279376</v>
      </c>
      <c r="Z11" s="58">
        <f t="shared" si="13"/>
        <v>9.478335602714974</v>
      </c>
      <c r="AA11" s="47">
        <v>37.3</v>
      </c>
      <c r="AB11" s="47">
        <v>14.6</v>
      </c>
      <c r="AC11" s="98">
        <v>69.46</v>
      </c>
      <c r="AD11" s="98">
        <v>60.26</v>
      </c>
      <c r="AE11" s="98">
        <v>4.57</v>
      </c>
      <c r="AF11" s="98">
        <v>37</v>
      </c>
      <c r="AG11" s="97">
        <v>0.687</v>
      </c>
      <c r="AH11" s="97">
        <v>0.77</v>
      </c>
      <c r="AI11" s="99">
        <v>0.6893521033767213</v>
      </c>
      <c r="AJ11" s="99">
        <v>0.4729904837105461</v>
      </c>
      <c r="AK11" s="99">
        <v>0.8694278102440701</v>
      </c>
      <c r="AL11" s="99">
        <v>0.8167793682854717</v>
      </c>
      <c r="AM11" s="99">
        <v>0.7121374414042023</v>
      </c>
      <c r="AN11" s="57">
        <v>177</v>
      </c>
      <c r="AO11" s="57">
        <v>6</v>
      </c>
      <c r="AP11" s="97">
        <v>0.3250355</v>
      </c>
      <c r="AQ11" s="100">
        <v>390105.7623605866</v>
      </c>
      <c r="AR11" s="100">
        <v>402142.4507772021</v>
      </c>
      <c r="AS11" s="96">
        <v>125688.9781</v>
      </c>
      <c r="AT11" s="58">
        <v>0.48621</v>
      </c>
      <c r="AU11" s="101">
        <v>4.862176604412465</v>
      </c>
      <c r="AV11" s="101">
        <v>15.451563409343422</v>
      </c>
      <c r="AW11" s="101">
        <v>20.313740013755886</v>
      </c>
      <c r="AX11" s="68">
        <v>79.68625998624411</v>
      </c>
      <c r="AY11" s="102">
        <v>31.3</v>
      </c>
      <c r="AZ11" s="101">
        <v>47.96530800685925</v>
      </c>
      <c r="BA11" s="23">
        <f t="shared" si="14"/>
        <v>91.99037469920935</v>
      </c>
      <c r="BB11" s="23">
        <v>8.00962530079065</v>
      </c>
      <c r="BC11" s="32">
        <v>7.260226882090065</v>
      </c>
      <c r="BD11" s="103">
        <v>24.95</v>
      </c>
      <c r="BE11" s="103">
        <v>21.42</v>
      </c>
      <c r="BF11" s="103">
        <v>53.63</v>
      </c>
      <c r="BG11" s="47">
        <v>25.6</v>
      </c>
      <c r="BH11" s="104">
        <v>51</v>
      </c>
      <c r="BI11" s="24">
        <v>93.3452051180583</v>
      </c>
      <c r="BJ11" s="25">
        <v>92.1</v>
      </c>
      <c r="BK11" s="23">
        <v>8.459141274238227</v>
      </c>
      <c r="BL11" s="26">
        <v>7.84</v>
      </c>
      <c r="BM11" s="26">
        <v>72.32597623089984</v>
      </c>
      <c r="BN11" s="28">
        <v>29.331694037059805</v>
      </c>
      <c r="BO11" s="28">
        <v>0</v>
      </c>
      <c r="BP11" s="28">
        <v>1.0274874857293406</v>
      </c>
      <c r="BQ11" s="28">
        <v>84.01686133309914</v>
      </c>
      <c r="BR11" s="28">
        <v>23.377535786423113</v>
      </c>
      <c r="BS11" s="28">
        <v>13.216826205321858</v>
      </c>
      <c r="BT11" s="98">
        <v>8.41</v>
      </c>
      <c r="BU11" s="105">
        <v>4.149377593360996</v>
      </c>
      <c r="BV11" s="105">
        <v>32.780082987551864</v>
      </c>
      <c r="BW11" s="28">
        <v>0.9</v>
      </c>
      <c r="BX11" s="28">
        <v>0.1</v>
      </c>
      <c r="BY11" s="28">
        <v>29.8</v>
      </c>
      <c r="BZ11" s="28">
        <v>15.1</v>
      </c>
      <c r="CA11" s="40">
        <v>1026.7777522994215</v>
      </c>
      <c r="CB11" s="40">
        <v>2305.791230349818</v>
      </c>
      <c r="CC11" s="106" t="s">
        <v>50</v>
      </c>
      <c r="CD11" s="98">
        <v>66.7</v>
      </c>
      <c r="CE11" s="43">
        <v>24720</v>
      </c>
      <c r="CF11" s="107">
        <v>63.22250639386189</v>
      </c>
      <c r="CG11" s="43">
        <v>5031</v>
      </c>
      <c r="CH11" s="47">
        <v>12.867007672634271</v>
      </c>
      <c r="CI11" s="45">
        <v>31650</v>
      </c>
      <c r="CJ11" s="47">
        <v>80.9462915601023</v>
      </c>
      <c r="CK11" s="28">
        <v>87.89476459113196</v>
      </c>
      <c r="CL11" s="28">
        <v>6.1923340538830605</v>
      </c>
      <c r="CM11" s="28">
        <v>3.1976590921073442</v>
      </c>
      <c r="CN11" s="47">
        <v>15.44788316549797</v>
      </c>
      <c r="CO11" s="47">
        <v>8.788395904436861</v>
      </c>
      <c r="CP11" s="28">
        <v>66.76182707993475</v>
      </c>
      <c r="CQ11" s="28">
        <v>54.98257839721254</v>
      </c>
      <c r="CR11" s="94">
        <v>70.08426721377883</v>
      </c>
      <c r="CS11" s="94">
        <v>31.08209892041175</v>
      </c>
      <c r="CT11" s="47">
        <v>61.65408373369938</v>
      </c>
      <c r="CU11" s="47">
        <v>6.238846945778998</v>
      </c>
      <c r="CV11" s="47">
        <v>22.498875056247186</v>
      </c>
      <c r="CW11" s="47">
        <v>22.498875056247186</v>
      </c>
      <c r="CX11" s="47">
        <v>44.99775011249437</v>
      </c>
      <c r="CY11" s="53">
        <v>711.9520163846491</v>
      </c>
      <c r="CZ11" s="53">
        <v>525.7774140752864</v>
      </c>
      <c r="DA11" s="53">
        <v>621.0839012456627</v>
      </c>
      <c r="DB11" s="53">
        <v>700.8501247250837</v>
      </c>
      <c r="DC11" s="53">
        <v>508.56060604914785</v>
      </c>
      <c r="DD11" s="53">
        <v>605.0139087831843</v>
      </c>
      <c r="DE11" s="54">
        <v>184.5468303198248</v>
      </c>
      <c r="DF11" s="54">
        <v>148.90132097775623</v>
      </c>
      <c r="DG11" s="54">
        <v>166.7812716238115</v>
      </c>
      <c r="DH11" s="54">
        <v>188.22840981128397</v>
      </c>
      <c r="DI11" s="54">
        <v>154.45990180032734</v>
      </c>
      <c r="DJ11" s="54">
        <v>171.74667365635685</v>
      </c>
      <c r="DK11" s="54">
        <v>134.27073115820693</v>
      </c>
      <c r="DL11" s="54">
        <v>124.77433339608825</v>
      </c>
      <c r="DM11" s="54">
        <v>129.53776998139747</v>
      </c>
      <c r="DN11" s="54">
        <v>137.02638123567564</v>
      </c>
      <c r="DO11" s="54">
        <v>128.8870703764321</v>
      </c>
      <c r="DP11" s="54">
        <v>133.05374572505553</v>
      </c>
      <c r="DQ11" s="54">
        <v>124.88940010499716</v>
      </c>
      <c r="DR11" s="54">
        <v>21.743432072331974</v>
      </c>
      <c r="DS11" s="54">
        <v>73.48192176722004</v>
      </c>
      <c r="DT11" s="54">
        <v>125.32306041839372</v>
      </c>
      <c r="DU11" s="54">
        <v>21.992635024549916</v>
      </c>
      <c r="DV11" s="54">
        <v>74.88953793155096</v>
      </c>
      <c r="DW11" s="47">
        <v>1837.7</v>
      </c>
      <c r="DX11" s="47">
        <v>11.2</v>
      </c>
      <c r="DY11" s="47">
        <v>5.1</v>
      </c>
      <c r="DZ11" s="47">
        <v>92.1</v>
      </c>
      <c r="EA11" s="47">
        <v>2516.15</v>
      </c>
      <c r="EB11" s="47">
        <v>11.7</v>
      </c>
      <c r="EC11" s="47">
        <v>8.6</v>
      </c>
      <c r="ED11" s="47">
        <v>124</v>
      </c>
      <c r="EE11" s="47">
        <v>1132.05</v>
      </c>
      <c r="EF11" s="47">
        <v>9.9</v>
      </c>
      <c r="EG11" s="47">
        <v>1.4</v>
      </c>
      <c r="EH11" s="47">
        <v>59</v>
      </c>
      <c r="EI11" s="58">
        <v>75.74</v>
      </c>
      <c r="EJ11" s="58">
        <v>56.99</v>
      </c>
      <c r="EK11" s="58">
        <v>71.7</v>
      </c>
      <c r="EL11" s="58">
        <v>53.15</v>
      </c>
      <c r="EM11" s="58">
        <v>79.95</v>
      </c>
      <c r="EN11" s="58">
        <v>60.98</v>
      </c>
      <c r="EO11" s="58">
        <v>55.18</v>
      </c>
      <c r="EP11" s="58">
        <v>60.11</v>
      </c>
      <c r="EQ11" s="58">
        <v>62.1</v>
      </c>
      <c r="ER11" s="58">
        <v>50.98</v>
      </c>
      <c r="ES11" s="58">
        <v>58.64</v>
      </c>
      <c r="ET11" s="58">
        <v>61.23</v>
      </c>
      <c r="EU11" s="58">
        <v>59.54</v>
      </c>
      <c r="EV11" s="58">
        <v>61.64</v>
      </c>
      <c r="EW11" s="58">
        <v>63.01</v>
      </c>
      <c r="EX11" s="56">
        <v>9.610434185687318</v>
      </c>
      <c r="EY11" s="56">
        <v>10.406176569318564</v>
      </c>
      <c r="EZ11" s="56">
        <v>8.77808988764045</v>
      </c>
      <c r="FA11" s="59">
        <v>12.942191544434857</v>
      </c>
      <c r="FB11" s="59">
        <v>8.369723435225618</v>
      </c>
      <c r="FC11" s="59">
        <v>5.347593582887701</v>
      </c>
      <c r="FD11" s="59">
        <v>15.025041736227045</v>
      </c>
      <c r="FE11" s="59">
        <v>8.633093525179856</v>
      </c>
      <c r="FF11" s="59">
        <v>5.2493438320209975</v>
      </c>
      <c r="FG11" s="59">
        <v>10.714285714285714</v>
      </c>
      <c r="FH11" s="59">
        <v>8.100147275405009</v>
      </c>
      <c r="FI11" s="59">
        <v>5.449591280653951</v>
      </c>
      <c r="FJ11" s="56">
        <v>8.237515016303414</v>
      </c>
      <c r="FK11" s="56">
        <v>10.070493454179255</v>
      </c>
      <c r="FL11" s="56">
        <v>6.320224719101123</v>
      </c>
      <c r="FM11" s="47">
        <v>12.079378774805868</v>
      </c>
      <c r="FN11" s="47">
        <v>4.002911208151383</v>
      </c>
      <c r="FO11" s="47">
        <v>8.237515016303414</v>
      </c>
      <c r="FP11" s="47">
        <v>15.025041736227045</v>
      </c>
      <c r="FQ11" s="47">
        <v>5.0359712230215825</v>
      </c>
      <c r="FR11" s="47">
        <v>7.874015748031496</v>
      </c>
      <c r="FS11" s="47">
        <v>8.928571428571429</v>
      </c>
      <c r="FT11" s="47">
        <v>2.945508100147275</v>
      </c>
      <c r="FU11" s="47">
        <v>5.449591280653951</v>
      </c>
      <c r="FV11" s="119">
        <v>2045</v>
      </c>
      <c r="FW11" s="119">
        <v>2488</v>
      </c>
      <c r="FX11" s="109">
        <f t="shared" si="0"/>
        <v>82.19453376205787</v>
      </c>
      <c r="FY11" s="121">
        <v>0.6793210797804003</v>
      </c>
      <c r="FZ11" s="96">
        <v>1</v>
      </c>
    </row>
    <row r="12" spans="1:182" ht="11.25">
      <c r="A12" s="95">
        <v>14202</v>
      </c>
      <c r="B12" s="63">
        <v>14202</v>
      </c>
      <c r="C12" s="63">
        <v>10</v>
      </c>
      <c r="D12" s="30" t="s">
        <v>30</v>
      </c>
      <c r="E12" s="30" t="s">
        <v>33</v>
      </c>
      <c r="F12" s="111">
        <v>2120.6</v>
      </c>
      <c r="G12" s="96">
        <v>15755</v>
      </c>
      <c r="H12" s="47">
        <f t="shared" si="1"/>
        <v>7.429501084598699</v>
      </c>
      <c r="I12" s="97">
        <f t="shared" si="2"/>
        <v>0.09306585264122426</v>
      </c>
      <c r="J12" s="58">
        <f t="shared" si="3"/>
        <v>4.165862403587586</v>
      </c>
      <c r="K12" s="96">
        <v>7932</v>
      </c>
      <c r="L12" s="47">
        <f t="shared" si="4"/>
        <v>50.34592192954618</v>
      </c>
      <c r="M12" s="96">
        <v>7823</v>
      </c>
      <c r="N12" s="47">
        <f t="shared" si="5"/>
        <v>49.65407807045382</v>
      </c>
      <c r="O12" s="47">
        <f t="shared" si="6"/>
        <v>101.39332736801738</v>
      </c>
      <c r="P12" s="96">
        <v>4387</v>
      </c>
      <c r="Q12" s="47">
        <f t="shared" si="7"/>
        <v>27.8451285306252</v>
      </c>
      <c r="R12" s="96">
        <v>10069</v>
      </c>
      <c r="S12" s="47">
        <f t="shared" si="8"/>
        <v>63.90986988257696</v>
      </c>
      <c r="T12" s="96">
        <v>1299</v>
      </c>
      <c r="U12" s="47">
        <f t="shared" si="9"/>
        <v>8.245001586797843</v>
      </c>
      <c r="V12" s="47">
        <f t="shared" si="10"/>
        <v>56.47035455358029</v>
      </c>
      <c r="W12" s="47">
        <f t="shared" si="11"/>
        <v>29.61021198997037</v>
      </c>
      <c r="X12" s="96">
        <v>15781</v>
      </c>
      <c r="Y12" s="97">
        <f t="shared" si="12"/>
        <v>0.0850769223470513</v>
      </c>
      <c r="Z12" s="58">
        <f t="shared" si="13"/>
        <v>4.085145818556466</v>
      </c>
      <c r="AA12" s="47">
        <v>33.8</v>
      </c>
      <c r="AB12" s="47">
        <v>21.8</v>
      </c>
      <c r="AC12" s="98">
        <v>108.47</v>
      </c>
      <c r="AD12" s="98">
        <v>70.01</v>
      </c>
      <c r="AE12" s="98">
        <v>6.51</v>
      </c>
      <c r="AF12" s="98">
        <v>61</v>
      </c>
      <c r="AG12" s="97">
        <v>0.637</v>
      </c>
      <c r="AH12" s="97">
        <v>0.732</v>
      </c>
      <c r="AI12" s="99">
        <v>0.6622057167268631</v>
      </c>
      <c r="AJ12" s="99">
        <v>0.46269525650479804</v>
      </c>
      <c r="AK12" s="99">
        <v>0.8815819350720409</v>
      </c>
      <c r="AL12" s="99">
        <v>0.757451923076923</v>
      </c>
      <c r="AM12" s="99">
        <v>0.6909837078451563</v>
      </c>
      <c r="AN12" s="57">
        <v>233</v>
      </c>
      <c r="AO12" s="57">
        <v>9</v>
      </c>
      <c r="AP12" s="97">
        <v>0.4563945</v>
      </c>
      <c r="AQ12" s="100">
        <v>363095.5831730769</v>
      </c>
      <c r="AR12" s="100">
        <v>373886.26971153845</v>
      </c>
      <c r="AS12" s="96">
        <v>113894.1787</v>
      </c>
      <c r="AT12" s="58">
        <v>0.47331</v>
      </c>
      <c r="AU12" s="101">
        <v>7.96295062304258</v>
      </c>
      <c r="AV12" s="101">
        <v>15.392816685546745</v>
      </c>
      <c r="AW12" s="101">
        <v>23.355767308589325</v>
      </c>
      <c r="AX12" s="68">
        <v>76.64423269141068</v>
      </c>
      <c r="AY12" s="102">
        <v>23.4</v>
      </c>
      <c r="AZ12" s="101">
        <v>46.64398128455976</v>
      </c>
      <c r="BA12" s="23">
        <f t="shared" si="14"/>
        <v>94.71092467627211</v>
      </c>
      <c r="BB12" s="23">
        <v>5.289075323727886</v>
      </c>
      <c r="BC12" s="32">
        <v>4.395403975925588</v>
      </c>
      <c r="BD12" s="103">
        <v>33.05</v>
      </c>
      <c r="BE12" s="103">
        <v>20.77</v>
      </c>
      <c r="BF12" s="103">
        <v>46.18</v>
      </c>
      <c r="BG12" s="47">
        <v>29.4</v>
      </c>
      <c r="BH12" s="104">
        <v>50.5</v>
      </c>
      <c r="BI12" s="24">
        <v>91.97788175244577</v>
      </c>
      <c r="BJ12" s="25">
        <v>89.4</v>
      </c>
      <c r="BK12" s="23">
        <v>8.202381965121225</v>
      </c>
      <c r="BL12" s="26">
        <v>7.22</v>
      </c>
      <c r="BM12" s="26">
        <v>70.55225445648374</v>
      </c>
      <c r="BN12" s="28">
        <v>29.302884615384617</v>
      </c>
      <c r="BO12" s="28">
        <v>1.2740384615384615</v>
      </c>
      <c r="BP12" s="28">
        <v>1.4182692307692308</v>
      </c>
      <c r="BQ12" s="28">
        <v>82.71634615384616</v>
      </c>
      <c r="BR12" s="28">
        <v>40.50480769230769</v>
      </c>
      <c r="BS12" s="28">
        <v>13.125</v>
      </c>
      <c r="BT12" s="98">
        <v>1.34</v>
      </c>
      <c r="BU12" s="105">
        <v>1.1363636363636365</v>
      </c>
      <c r="BV12" s="105">
        <v>31.818181818181817</v>
      </c>
      <c r="BW12" s="28">
        <v>1.8</v>
      </c>
      <c r="BX12" s="28">
        <v>0.3</v>
      </c>
      <c r="BY12" s="28">
        <v>24.4</v>
      </c>
      <c r="BZ12" s="28">
        <v>11.3</v>
      </c>
      <c r="CA12" s="40">
        <v>743.801652892562</v>
      </c>
      <c r="CB12" s="40">
        <v>1493.9605848696758</v>
      </c>
      <c r="CC12" s="106" t="s">
        <v>50</v>
      </c>
      <c r="CD12" s="98">
        <v>101</v>
      </c>
      <c r="CE12" s="43">
        <v>8590</v>
      </c>
      <c r="CF12" s="107">
        <v>54.522373849571565</v>
      </c>
      <c r="CG12" s="43">
        <v>2291</v>
      </c>
      <c r="CH12" s="47">
        <v>14.541415423675025</v>
      </c>
      <c r="CI12" s="109"/>
      <c r="CK12" s="28">
        <v>86.91918519504726</v>
      </c>
      <c r="CL12" s="28">
        <v>2.815870057249368</v>
      </c>
      <c r="CM12" s="28">
        <v>6.676873918253229</v>
      </c>
      <c r="CN12" s="47">
        <v>16.02982292637465</v>
      </c>
      <c r="CO12" s="47">
        <v>19.404292597459484</v>
      </c>
      <c r="CP12" s="28">
        <v>70.030666294954</v>
      </c>
      <c r="CQ12" s="28">
        <v>57.29187973000614</v>
      </c>
      <c r="CR12" s="94">
        <v>94.45209190050552</v>
      </c>
      <c r="CS12" s="94">
        <v>76.1715647339158</v>
      </c>
      <c r="CT12" s="47">
        <v>54.039949613100596</v>
      </c>
      <c r="CU12" s="47">
        <v>8.637754183912183</v>
      </c>
      <c r="CV12" s="47">
        <v>53.29425088268603</v>
      </c>
      <c r="CW12" s="47">
        <v>19.985344081007263</v>
      </c>
      <c r="CX12" s="47">
        <v>73.27959496369328</v>
      </c>
      <c r="CY12" s="53">
        <v>561.1400941595623</v>
      </c>
      <c r="CZ12" s="53">
        <v>373.1639539499801</v>
      </c>
      <c r="DA12" s="53">
        <v>468.9932537623248</v>
      </c>
      <c r="DB12" s="53">
        <v>589.9806538901632</v>
      </c>
      <c r="DC12" s="53">
        <v>476.62697984715356</v>
      </c>
      <c r="DD12" s="53">
        <v>533.48570160053</v>
      </c>
      <c r="DE12" s="54">
        <v>180.2824445631281</v>
      </c>
      <c r="DF12" s="54">
        <v>117.052704312307</v>
      </c>
      <c r="DG12" s="54">
        <v>148.76903144340278</v>
      </c>
      <c r="DH12" s="54">
        <v>169.23272681002672</v>
      </c>
      <c r="DI12" s="54">
        <v>88.65952097393146</v>
      </c>
      <c r="DJ12" s="54">
        <v>129.73533990659055</v>
      </c>
      <c r="DK12" s="54">
        <v>98.36253635337475</v>
      </c>
      <c r="DL12" s="54">
        <v>116.86955423847378</v>
      </c>
      <c r="DM12" s="54">
        <v>107.58634935519548</v>
      </c>
      <c r="DN12" s="54">
        <v>92.8871357679094</v>
      </c>
      <c r="DO12" s="54">
        <v>91.30607383882493</v>
      </c>
      <c r="DP12" s="54">
        <v>92.11209133367929</v>
      </c>
      <c r="DQ12" s="54">
        <v>101.69084795222851</v>
      </c>
      <c r="DR12" s="54">
        <v>18.084817285868677</v>
      </c>
      <c r="DS12" s="54">
        <v>60.021984957726374</v>
      </c>
      <c r="DT12" s="54">
        <v>96.70441532001527</v>
      </c>
      <c r="DU12" s="54">
        <v>15.879317189360856</v>
      </c>
      <c r="DV12" s="54">
        <v>57.08354955889985</v>
      </c>
      <c r="DW12" s="47">
        <v>669.3</v>
      </c>
      <c r="DX12" s="47">
        <v>4.1</v>
      </c>
      <c r="DY12" s="47">
        <v>6.4</v>
      </c>
      <c r="DZ12" s="47">
        <v>87.3</v>
      </c>
      <c r="EA12" s="47">
        <v>866.85</v>
      </c>
      <c r="EB12" s="47">
        <v>4.1</v>
      </c>
      <c r="EC12" s="47">
        <v>9.9</v>
      </c>
      <c r="ED12" s="47">
        <v>111.5</v>
      </c>
      <c r="EE12" s="47">
        <v>463.85</v>
      </c>
      <c r="EF12" s="47">
        <v>4</v>
      </c>
      <c r="EG12" s="47">
        <v>2.8</v>
      </c>
      <c r="EH12" s="47">
        <v>62.1</v>
      </c>
      <c r="EI12" s="58">
        <v>77.4</v>
      </c>
      <c r="EJ12" s="58">
        <v>58.86</v>
      </c>
      <c r="EK12" s="58">
        <v>74.54</v>
      </c>
      <c r="EL12" s="58">
        <v>56.24</v>
      </c>
      <c r="EM12" s="58">
        <v>80.38</v>
      </c>
      <c r="EN12" s="58">
        <v>61.59</v>
      </c>
      <c r="EO12" s="58">
        <v>57.3</v>
      </c>
      <c r="EP12" s="58">
        <v>59.67</v>
      </c>
      <c r="EQ12" s="58">
        <v>64.04</v>
      </c>
      <c r="ER12" s="58">
        <v>54.8</v>
      </c>
      <c r="ES12" s="58">
        <v>56.89</v>
      </c>
      <c r="ET12" s="58">
        <v>59.6</v>
      </c>
      <c r="EU12" s="58">
        <v>59.91</v>
      </c>
      <c r="EV12" s="58">
        <v>62.56</v>
      </c>
      <c r="EW12" s="58">
        <v>68.65</v>
      </c>
      <c r="EX12" s="56">
        <v>9.716941275876637</v>
      </c>
      <c r="EY12" s="56">
        <v>10.291595197255575</v>
      </c>
      <c r="EZ12" s="56">
        <v>9.159034138218152</v>
      </c>
      <c r="FA12" s="59">
        <v>12.605042016806722</v>
      </c>
      <c r="FB12" s="59">
        <v>7.992007992007992</v>
      </c>
      <c r="FC12" s="59">
        <v>5.9880239520958085</v>
      </c>
      <c r="FD12" s="59">
        <v>15.463917525773196</v>
      </c>
      <c r="FE12" s="59">
        <v>8</v>
      </c>
      <c r="FF12" s="59">
        <v>0</v>
      </c>
      <c r="FG12" s="59">
        <v>11.51315789473684</v>
      </c>
      <c r="FH12" s="59">
        <v>7.984031936127744</v>
      </c>
      <c r="FI12" s="59">
        <v>0</v>
      </c>
      <c r="FJ12" s="56">
        <v>13.51922264469793</v>
      </c>
      <c r="FK12" s="56">
        <v>15.437392795883362</v>
      </c>
      <c r="FL12" s="56">
        <v>11.656952539550375</v>
      </c>
      <c r="FM12" s="47">
        <v>18.487394957983195</v>
      </c>
      <c r="FN12" s="47">
        <v>8.991008991008991</v>
      </c>
      <c r="FO12" s="47">
        <v>13.51922264469793</v>
      </c>
      <c r="FP12" s="47">
        <v>20.61855670103093</v>
      </c>
      <c r="FQ12" s="47">
        <v>10</v>
      </c>
      <c r="FR12" s="47">
        <v>12.5</v>
      </c>
      <c r="FS12" s="47">
        <v>16.44736842105263</v>
      </c>
      <c r="FT12" s="47">
        <v>7.984031936127744</v>
      </c>
      <c r="FU12" s="47">
        <v>0</v>
      </c>
      <c r="FV12" s="119">
        <v>554</v>
      </c>
      <c r="FW12" s="119">
        <v>723</v>
      </c>
      <c r="FX12" s="109">
        <f t="shared" si="0"/>
        <v>76.62517289073307</v>
      </c>
      <c r="FY12" s="121">
        <v>0.7079432853032708</v>
      </c>
      <c r="FZ12" s="96">
        <v>1</v>
      </c>
    </row>
    <row r="13" spans="1:182" ht="11.25">
      <c r="A13" s="95">
        <v>14203</v>
      </c>
      <c r="B13" s="63">
        <v>14203</v>
      </c>
      <c r="C13" s="63">
        <v>11</v>
      </c>
      <c r="D13" s="30" t="s">
        <v>31</v>
      </c>
      <c r="E13" s="30" t="s">
        <v>33</v>
      </c>
      <c r="F13" s="111">
        <v>1763.3</v>
      </c>
      <c r="G13" s="96">
        <v>9630</v>
      </c>
      <c r="H13" s="47">
        <f t="shared" si="1"/>
        <v>5.461350876198038</v>
      </c>
      <c r="I13" s="97">
        <f t="shared" si="2"/>
        <v>0.05688506257918055</v>
      </c>
      <c r="J13" s="58">
        <f t="shared" si="3"/>
        <v>2.5463189429735613</v>
      </c>
      <c r="K13" s="96">
        <v>5006</v>
      </c>
      <c r="L13" s="47">
        <f t="shared" si="4"/>
        <v>51.98338525441329</v>
      </c>
      <c r="M13" s="96">
        <v>4624</v>
      </c>
      <c r="N13" s="47">
        <f t="shared" si="5"/>
        <v>48.01661474558671</v>
      </c>
      <c r="O13" s="47">
        <f t="shared" si="6"/>
        <v>108.26124567474048</v>
      </c>
      <c r="P13" s="96">
        <v>2319</v>
      </c>
      <c r="Q13" s="47">
        <f t="shared" si="7"/>
        <v>24.080996884735203</v>
      </c>
      <c r="R13" s="96">
        <v>6251</v>
      </c>
      <c r="S13" s="47">
        <f t="shared" si="8"/>
        <v>64.91173416407061</v>
      </c>
      <c r="T13" s="96">
        <v>1060</v>
      </c>
      <c r="U13" s="47">
        <f t="shared" si="9"/>
        <v>11.007268951194185</v>
      </c>
      <c r="V13" s="47">
        <f t="shared" si="10"/>
        <v>54.05535114381699</v>
      </c>
      <c r="W13" s="47">
        <f t="shared" si="11"/>
        <v>45.70935748167314</v>
      </c>
      <c r="X13" s="96">
        <v>8655</v>
      </c>
      <c r="Y13" s="97">
        <f t="shared" si="12"/>
        <v>0.04665995582749693</v>
      </c>
      <c r="Z13" s="58">
        <f t="shared" si="13"/>
        <v>2.2404750687286112</v>
      </c>
      <c r="AA13" s="47">
        <v>73.9</v>
      </c>
      <c r="AB13" s="47">
        <v>34.3</v>
      </c>
      <c r="AC13" s="98">
        <v>130.44</v>
      </c>
      <c r="AD13" s="98">
        <v>85.22</v>
      </c>
      <c r="AE13" s="98">
        <v>2.76</v>
      </c>
      <c r="AF13" s="98">
        <v>55</v>
      </c>
      <c r="AG13" s="97">
        <v>0.606</v>
      </c>
      <c r="AH13" s="97">
        <v>0.744</v>
      </c>
      <c r="AI13" s="99">
        <v>0.6520829943043125</v>
      </c>
      <c r="AJ13" s="99">
        <v>0.4540383111068377</v>
      </c>
      <c r="AK13" s="99">
        <v>0.8649993101069335</v>
      </c>
      <c r="AL13" s="99">
        <v>0.7541335352770415</v>
      </c>
      <c r="AM13" s="99">
        <v>0.6813135376987813</v>
      </c>
      <c r="AN13" s="57">
        <v>251</v>
      </c>
      <c r="AO13" s="57">
        <v>11</v>
      </c>
      <c r="AP13" s="97">
        <v>0.4979461</v>
      </c>
      <c r="AQ13" s="100">
        <v>256291.64558879213</v>
      </c>
      <c r="AR13" s="100">
        <v>272751.64521014766</v>
      </c>
      <c r="AS13" s="96">
        <v>91006.7642</v>
      </c>
      <c r="AT13" s="58">
        <v>0.46008</v>
      </c>
      <c r="AU13" s="101">
        <v>5.90851334180432</v>
      </c>
      <c r="AV13" s="101">
        <v>18.773824650571793</v>
      </c>
      <c r="AW13" s="101">
        <v>24.682337992376112</v>
      </c>
      <c r="AX13" s="68">
        <v>75.31766200762388</v>
      </c>
      <c r="AY13" s="102">
        <v>25.8</v>
      </c>
      <c r="AZ13" s="101">
        <v>40.40418118466899</v>
      </c>
      <c r="BA13" s="23">
        <f t="shared" si="14"/>
        <v>93.06657468092446</v>
      </c>
      <c r="BB13" s="23">
        <v>6.9334253190755435</v>
      </c>
      <c r="BC13" s="32">
        <v>5.79510175922732</v>
      </c>
      <c r="BD13" s="103">
        <v>42.01</v>
      </c>
      <c r="BE13" s="103">
        <v>15.93</v>
      </c>
      <c r="BF13" s="103">
        <v>42.05</v>
      </c>
      <c r="BG13" s="47">
        <v>31.7</v>
      </c>
      <c r="BH13" s="104">
        <v>60.2</v>
      </c>
      <c r="BI13" s="24">
        <v>90.74564459930313</v>
      </c>
      <c r="BJ13" s="25">
        <v>89.2</v>
      </c>
      <c r="BK13" s="23">
        <v>7.338675958188153</v>
      </c>
      <c r="BL13" s="26">
        <v>6.36</v>
      </c>
      <c r="BM13" s="26">
        <v>72.41659886086249</v>
      </c>
      <c r="BN13" s="28">
        <v>51.00340780007573</v>
      </c>
      <c r="BO13" s="28">
        <v>0.37864445285876563</v>
      </c>
      <c r="BP13" s="28">
        <v>0.37864445285876563</v>
      </c>
      <c r="BQ13" s="28">
        <v>75.65316168118137</v>
      </c>
      <c r="BR13" s="28">
        <v>12.949640287769784</v>
      </c>
      <c r="BS13" s="28">
        <v>5.149564558879212</v>
      </c>
      <c r="BT13" s="98">
        <v>32.97</v>
      </c>
      <c r="BU13" s="105">
        <v>0</v>
      </c>
      <c r="BV13" s="105">
        <v>18.181818181818183</v>
      </c>
      <c r="BW13" s="28">
        <v>1.6</v>
      </c>
      <c r="BX13" s="28">
        <v>0.1</v>
      </c>
      <c r="BY13" s="28">
        <v>26.5</v>
      </c>
      <c r="BZ13" s="28">
        <v>11.4</v>
      </c>
      <c r="CA13" s="40">
        <v>937.6609994848016</v>
      </c>
      <c r="CB13" s="40">
        <v>1308.6038124678003</v>
      </c>
      <c r="CC13" s="106" t="s">
        <v>50</v>
      </c>
      <c r="CD13" s="98">
        <v>45.6</v>
      </c>
      <c r="CE13" s="43">
        <v>5391</v>
      </c>
      <c r="CF13" s="107">
        <v>55.981308411214954</v>
      </c>
      <c r="CG13" s="43">
        <v>2118</v>
      </c>
      <c r="CH13" s="47">
        <v>21.993769470404985</v>
      </c>
      <c r="CI13" s="45">
        <v>10982</v>
      </c>
      <c r="CJ13" s="47">
        <v>114.03946002076843</v>
      </c>
      <c r="CK13" s="28">
        <v>95.89157136806438</v>
      </c>
      <c r="CL13" s="28">
        <v>0.46590427784836935</v>
      </c>
      <c r="CM13" s="28">
        <v>2.265988987717069</v>
      </c>
      <c r="CN13" s="47">
        <v>13.2570944515036</v>
      </c>
      <c r="CO13" s="47">
        <v>6.6447908121411</v>
      </c>
      <c r="CP13" s="28">
        <v>76.31818181818181</v>
      </c>
      <c r="CQ13" s="28">
        <v>62.48370273794003</v>
      </c>
      <c r="CR13" s="94">
        <v>98.7069871804749</v>
      </c>
      <c r="CS13" s="94">
        <v>55.45893719806763</v>
      </c>
      <c r="CT13" s="47">
        <v>42.62250942380183</v>
      </c>
      <c r="CU13" s="47">
        <v>12.277867528271406</v>
      </c>
      <c r="CV13" s="47">
        <v>0</v>
      </c>
      <c r="CW13" s="47">
        <v>28.691660290742156</v>
      </c>
      <c r="CX13" s="47">
        <v>28.691660290742156</v>
      </c>
      <c r="CY13" s="53">
        <v>783.6169814849449</v>
      </c>
      <c r="CZ13" s="53">
        <v>519.93423756679</v>
      </c>
      <c r="DA13" s="53">
        <v>657.9849211788896</v>
      </c>
      <c r="DB13" s="53">
        <v>713.6042024320916</v>
      </c>
      <c r="DC13" s="53">
        <v>520.1143664035757</v>
      </c>
      <c r="DD13" s="53">
        <v>617.1697538158751</v>
      </c>
      <c r="DE13" s="54">
        <v>173.57119816592063</v>
      </c>
      <c r="DF13" s="54">
        <v>140.3111716693442</v>
      </c>
      <c r="DG13" s="54">
        <v>156.99455320103777</v>
      </c>
      <c r="DH13" s="54">
        <v>200.11221245558255</v>
      </c>
      <c r="DI13" s="54">
        <v>139.74517057131112</v>
      </c>
      <c r="DJ13" s="54">
        <v>171.35023989033584</v>
      </c>
      <c r="DK13" s="54">
        <v>112.8907549758928</v>
      </c>
      <c r="DL13" s="54">
        <v>123.76962400433898</v>
      </c>
      <c r="DM13" s="54">
        <v>118.31273350385865</v>
      </c>
      <c r="DN13" s="54">
        <v>127.17411632691228</v>
      </c>
      <c r="DO13" s="54">
        <v>123.30456226880395</v>
      </c>
      <c r="DP13" s="54">
        <v>125.33046117693137</v>
      </c>
      <c r="DQ13" s="54">
        <v>149.1237778852271</v>
      </c>
      <c r="DR13" s="54">
        <v>39.790679854691334</v>
      </c>
      <c r="DS13" s="54">
        <v>94.63266227684124</v>
      </c>
      <c r="DT13" s="54">
        <v>147.7463998503834</v>
      </c>
      <c r="DU13" s="54">
        <v>39.04644471845458</v>
      </c>
      <c r="DV13" s="54">
        <v>95.95613433858807</v>
      </c>
      <c r="DW13" s="47">
        <v>583.5</v>
      </c>
      <c r="DX13" s="47">
        <v>3.5</v>
      </c>
      <c r="DY13" s="47">
        <v>5.9</v>
      </c>
      <c r="DZ13" s="47">
        <v>114.3</v>
      </c>
      <c r="EA13" s="47">
        <v>782.15</v>
      </c>
      <c r="EB13" s="47">
        <v>3.7</v>
      </c>
      <c r="EC13" s="47">
        <v>9.3</v>
      </c>
      <c r="ED13" s="47">
        <v>148.6</v>
      </c>
      <c r="EE13" s="47">
        <v>377</v>
      </c>
      <c r="EF13" s="47">
        <v>3.3</v>
      </c>
      <c r="EG13" s="47">
        <v>2.3</v>
      </c>
      <c r="EH13" s="47">
        <v>78.7</v>
      </c>
      <c r="EI13" s="58">
        <v>75.02</v>
      </c>
      <c r="EJ13" s="58">
        <v>56.82</v>
      </c>
      <c r="EK13" s="58">
        <v>72.47</v>
      </c>
      <c r="EL13" s="58">
        <v>54.41</v>
      </c>
      <c r="EM13" s="58">
        <v>77.68</v>
      </c>
      <c r="EN13" s="58">
        <v>59.32</v>
      </c>
      <c r="EO13" s="58">
        <v>55.47</v>
      </c>
      <c r="EP13" s="58">
        <v>58.18</v>
      </c>
      <c r="EQ13" s="58">
        <v>59.58</v>
      </c>
      <c r="ER13" s="58">
        <v>52.07</v>
      </c>
      <c r="ES13" s="58">
        <v>56.08</v>
      </c>
      <c r="ET13" s="58">
        <v>57.52</v>
      </c>
      <c r="EU13" s="58">
        <v>59.01</v>
      </c>
      <c r="EV13" s="58">
        <v>60.36</v>
      </c>
      <c r="EW13" s="58">
        <v>61.73</v>
      </c>
      <c r="EX13" s="56">
        <v>9.938837920489297</v>
      </c>
      <c r="EY13" s="56">
        <v>10.526315789473683</v>
      </c>
      <c r="EZ13" s="56">
        <v>9.33125972006221</v>
      </c>
      <c r="FA13" s="59">
        <v>12.690355329949238</v>
      </c>
      <c r="FB13" s="59">
        <v>9.195402298850574</v>
      </c>
      <c r="FC13" s="59">
        <v>0</v>
      </c>
      <c r="FD13" s="59">
        <v>15.584415584415584</v>
      </c>
      <c r="FE13" s="59">
        <v>8.547008547008549</v>
      </c>
      <c r="FF13" s="59">
        <v>0</v>
      </c>
      <c r="FG13" s="59">
        <v>9.925558312655086</v>
      </c>
      <c r="FH13" s="59">
        <v>9.950248756218905</v>
      </c>
      <c r="FI13" s="59">
        <v>0</v>
      </c>
      <c r="FJ13" s="56">
        <v>14.525993883792049</v>
      </c>
      <c r="FK13" s="56">
        <v>15.037593984962406</v>
      </c>
      <c r="FL13" s="56">
        <v>13.996889580093312</v>
      </c>
      <c r="FM13" s="47">
        <v>15.228426395939087</v>
      </c>
      <c r="FN13" s="47">
        <v>11.494252873563218</v>
      </c>
      <c r="FO13" s="47">
        <v>14.525993883792049</v>
      </c>
      <c r="FP13" s="47">
        <v>12.987012987012989</v>
      </c>
      <c r="FQ13" s="47">
        <v>12.82051282051282</v>
      </c>
      <c r="FR13" s="47">
        <v>0</v>
      </c>
      <c r="FS13" s="47">
        <v>17.3697270471464</v>
      </c>
      <c r="FT13" s="47">
        <v>9.950248756218905</v>
      </c>
      <c r="FU13" s="47">
        <v>0</v>
      </c>
      <c r="FV13" s="119">
        <v>519</v>
      </c>
      <c r="FW13" s="119">
        <v>672</v>
      </c>
      <c r="FX13" s="109">
        <f t="shared" si="0"/>
        <v>77.23214285714286</v>
      </c>
      <c r="FY13" s="121">
        <v>0.5968670007375586</v>
      </c>
      <c r="FZ13" s="96">
        <v>4</v>
      </c>
    </row>
    <row r="14" spans="1:182" ht="11.25">
      <c r="A14" s="95">
        <v>14204</v>
      </c>
      <c r="B14" s="63">
        <v>14204</v>
      </c>
      <c r="C14" s="63">
        <v>12</v>
      </c>
      <c r="D14" s="30" t="s">
        <v>32</v>
      </c>
      <c r="E14" s="30" t="s">
        <v>33</v>
      </c>
      <c r="F14" s="111">
        <v>2211.7</v>
      </c>
      <c r="G14" s="96">
        <v>31690</v>
      </c>
      <c r="H14" s="47">
        <f t="shared" si="1"/>
        <v>14.328344712212326</v>
      </c>
      <c r="I14" s="97">
        <f t="shared" si="2"/>
        <v>0.1871949774801902</v>
      </c>
      <c r="J14" s="58">
        <f t="shared" si="3"/>
        <v>8.37931955377281</v>
      </c>
      <c r="K14" s="96">
        <v>15746</v>
      </c>
      <c r="L14" s="47">
        <f t="shared" si="4"/>
        <v>49.68759861154938</v>
      </c>
      <c r="M14" s="96">
        <v>15944</v>
      </c>
      <c r="N14" s="47">
        <f t="shared" si="5"/>
        <v>50.31240138845062</v>
      </c>
      <c r="O14" s="47">
        <f t="shared" si="6"/>
        <v>98.75815353738084</v>
      </c>
      <c r="P14" s="96">
        <v>7275</v>
      </c>
      <c r="Q14" s="47">
        <f t="shared" si="7"/>
        <v>22.956768696749762</v>
      </c>
      <c r="R14" s="96">
        <v>20714</v>
      </c>
      <c r="S14" s="47">
        <f t="shared" si="8"/>
        <v>65.36446828652572</v>
      </c>
      <c r="T14" s="96">
        <v>3701</v>
      </c>
      <c r="U14" s="47">
        <f t="shared" si="9"/>
        <v>11.678763016724519</v>
      </c>
      <c r="V14" s="47">
        <f t="shared" si="10"/>
        <v>52.98831708023559</v>
      </c>
      <c r="W14" s="47">
        <f t="shared" si="11"/>
        <v>50.87285223367698</v>
      </c>
      <c r="X14" s="96">
        <v>29109</v>
      </c>
      <c r="Y14" s="97">
        <f t="shared" si="12"/>
        <v>0.15692948055258327</v>
      </c>
      <c r="Z14" s="58">
        <f t="shared" si="13"/>
        <v>7.535296219020352</v>
      </c>
      <c r="AA14" s="47">
        <v>57.7</v>
      </c>
      <c r="AB14" s="47">
        <v>15.9</v>
      </c>
      <c r="AC14" s="98">
        <v>70.93</v>
      </c>
      <c r="AD14" s="98">
        <v>64.43</v>
      </c>
      <c r="AE14" s="98">
        <v>0.14</v>
      </c>
      <c r="AF14" s="98">
        <v>32</v>
      </c>
      <c r="AG14" s="97">
        <v>0.624</v>
      </c>
      <c r="AH14" s="97">
        <v>0.753</v>
      </c>
      <c r="AI14" s="99">
        <v>0.6158863535027671</v>
      </c>
      <c r="AJ14" s="99">
        <v>0.45725877981235163</v>
      </c>
      <c r="AK14" s="99">
        <v>0.8593079608938547</v>
      </c>
      <c r="AL14" s="99">
        <v>0.7901089427071086</v>
      </c>
      <c r="AM14" s="99">
        <v>0.6806405092290205</v>
      </c>
      <c r="AN14" s="57">
        <v>252</v>
      </c>
      <c r="AO14" s="57">
        <v>12</v>
      </c>
      <c r="AP14" s="97">
        <v>0.3836741</v>
      </c>
      <c r="AQ14" s="100">
        <v>337290.80331530684</v>
      </c>
      <c r="AR14" s="100">
        <v>347647.0544321655</v>
      </c>
      <c r="AS14" s="96">
        <v>124911.1781</v>
      </c>
      <c r="AT14" s="58">
        <v>0.48586</v>
      </c>
      <c r="AU14" s="101">
        <v>14.114352986095644</v>
      </c>
      <c r="AV14" s="101">
        <v>10.86576092144198</v>
      </c>
      <c r="AW14" s="101">
        <v>24.980113907537625</v>
      </c>
      <c r="AX14" s="68">
        <v>75.01988609246237</v>
      </c>
      <c r="AY14" s="102">
        <v>33.2</v>
      </c>
      <c r="AZ14" s="101">
        <v>48.42950750369901</v>
      </c>
      <c r="BA14" s="23">
        <f t="shared" si="14"/>
        <v>89.14106145251397</v>
      </c>
      <c r="BB14" s="23">
        <v>10.858938547486034</v>
      </c>
      <c r="BC14" s="32">
        <v>9.907472067039107</v>
      </c>
      <c r="BD14" s="103">
        <v>43.29</v>
      </c>
      <c r="BE14" s="103">
        <v>14.54</v>
      </c>
      <c r="BF14" s="103">
        <v>42.17</v>
      </c>
      <c r="BG14" s="47">
        <v>20.4</v>
      </c>
      <c r="BH14" s="104">
        <v>38.5</v>
      </c>
      <c r="BI14" s="24">
        <v>90.34030860283238</v>
      </c>
      <c r="BJ14" s="25">
        <v>87.4</v>
      </c>
      <c r="BK14" s="23">
        <v>7.769351088564785</v>
      </c>
      <c r="BL14" s="26">
        <v>7.11</v>
      </c>
      <c r="BM14" s="26">
        <v>62.44393736722008</v>
      </c>
      <c r="BN14" s="28">
        <v>20.691276745826475</v>
      </c>
      <c r="BO14" s="28">
        <v>0</v>
      </c>
      <c r="BP14" s="28">
        <v>2.562896778744416</v>
      </c>
      <c r="BQ14" s="28">
        <v>81.40136374324007</v>
      </c>
      <c r="BR14" s="28">
        <v>20.362097343051964</v>
      </c>
      <c r="BS14" s="28">
        <v>13.026099224077122</v>
      </c>
      <c r="BT14" s="98">
        <v>5.83</v>
      </c>
      <c r="BU14" s="105">
        <v>1.6853932584269662</v>
      </c>
      <c r="BV14" s="105">
        <v>29.213483146067414</v>
      </c>
      <c r="BW14" s="28">
        <v>4.6</v>
      </c>
      <c r="BX14" s="28">
        <v>0.3</v>
      </c>
      <c r="BY14" s="28">
        <v>19.2</v>
      </c>
      <c r="BZ14" s="28">
        <v>7.3</v>
      </c>
      <c r="CA14" s="40">
        <v>755.9598494353827</v>
      </c>
      <c r="CB14" s="40">
        <v>1791.0915934755333</v>
      </c>
      <c r="CC14" s="106" t="s">
        <v>50</v>
      </c>
      <c r="CD14" s="98">
        <v>79.8</v>
      </c>
      <c r="CE14" s="43">
        <v>21172</v>
      </c>
      <c r="CF14" s="107">
        <v>66.80971915430736</v>
      </c>
      <c r="CG14" s="43">
        <v>5303</v>
      </c>
      <c r="CH14" s="47">
        <v>16.733985484379932</v>
      </c>
      <c r="CK14" s="28">
        <v>86.34327647002763</v>
      </c>
      <c r="CL14" s="28">
        <v>5.05733981384415</v>
      </c>
      <c r="CM14" s="28">
        <v>6.795006194605928</v>
      </c>
      <c r="CN14" s="47">
        <v>14.269830680771308</v>
      </c>
      <c r="CO14" s="47">
        <v>4.059206100022426</v>
      </c>
      <c r="CP14" s="28">
        <v>69.27687296416939</v>
      </c>
      <c r="CQ14" s="28">
        <v>53.41447551797826</v>
      </c>
      <c r="CR14" s="94">
        <v>85.90850369143831</v>
      </c>
      <c r="CS14" s="94">
        <v>48.5595567867036</v>
      </c>
      <c r="CT14" s="47">
        <v>59.427838769132144</v>
      </c>
      <c r="CU14" s="47">
        <v>7.39642599567273</v>
      </c>
      <c r="CV14" s="47">
        <v>14.980824544582934</v>
      </c>
      <c r="CW14" s="47">
        <v>11.984659635666347</v>
      </c>
      <c r="CX14" s="47">
        <v>26.96548418024928</v>
      </c>
      <c r="CY14" s="53">
        <v>813.4144138719971</v>
      </c>
      <c r="CZ14" s="53">
        <v>564.8407954129559</v>
      </c>
      <c r="DA14" s="53">
        <v>689.9372784292336</v>
      </c>
      <c r="DB14" s="53">
        <v>735.7364428898379</v>
      </c>
      <c r="DC14" s="53">
        <v>520.3415144118197</v>
      </c>
      <c r="DD14" s="53">
        <v>628.3845964628977</v>
      </c>
      <c r="DE14" s="54">
        <v>185.9141663712993</v>
      </c>
      <c r="DF14" s="54">
        <v>133.66766386608813</v>
      </c>
      <c r="DG14" s="54">
        <v>159.87474867044764</v>
      </c>
      <c r="DH14" s="54">
        <v>211.93328918056477</v>
      </c>
      <c r="DI14" s="54">
        <v>146.39502256923265</v>
      </c>
      <c r="DJ14" s="54">
        <v>179.37763233645427</v>
      </c>
      <c r="DK14" s="54">
        <v>123.01211386681283</v>
      </c>
      <c r="DL14" s="54">
        <v>134.40876307629478</v>
      </c>
      <c r="DM14" s="54">
        <v>128.69215166697336</v>
      </c>
      <c r="DN14" s="54">
        <v>138.4791378168463</v>
      </c>
      <c r="DO14" s="54">
        <v>145.7850433085275</v>
      </c>
      <c r="DP14" s="54">
        <v>142.10829318546797</v>
      </c>
      <c r="DQ14" s="54">
        <v>148.8454035634275</v>
      </c>
      <c r="DR14" s="54">
        <v>19.78396451595751</v>
      </c>
      <c r="DS14" s="54">
        <v>84.52177309467267</v>
      </c>
      <c r="DT14" s="54">
        <v>152.32705159853091</v>
      </c>
      <c r="DU14" s="54">
        <v>20.12931560326949</v>
      </c>
      <c r="DV14" s="54">
        <v>86.65878859497622</v>
      </c>
      <c r="DW14" s="47">
        <v>1722.2</v>
      </c>
      <c r="DX14" s="47">
        <v>10.5</v>
      </c>
      <c r="DY14" s="47">
        <v>5.2</v>
      </c>
      <c r="DZ14" s="47">
        <v>105.8</v>
      </c>
      <c r="EA14" s="47">
        <v>2332.85</v>
      </c>
      <c r="EB14" s="47">
        <v>11</v>
      </c>
      <c r="EC14" s="47">
        <v>8.6</v>
      </c>
      <c r="ED14" s="47">
        <v>142.5</v>
      </c>
      <c r="EE14" s="47">
        <v>1087.1</v>
      </c>
      <c r="EF14" s="47">
        <v>9.5</v>
      </c>
      <c r="EG14" s="47">
        <v>1.6</v>
      </c>
      <c r="EH14" s="47">
        <v>67.7</v>
      </c>
      <c r="EI14" s="58">
        <v>75.39</v>
      </c>
      <c r="EJ14" s="58">
        <v>56.93</v>
      </c>
      <c r="EK14" s="58">
        <v>72</v>
      </c>
      <c r="EL14" s="58">
        <v>53.85</v>
      </c>
      <c r="EM14" s="58">
        <v>78.91</v>
      </c>
      <c r="EN14" s="58">
        <v>60.14</v>
      </c>
      <c r="EO14" s="58">
        <v>54.73</v>
      </c>
      <c r="EP14" s="58">
        <v>59.14</v>
      </c>
      <c r="EQ14" s="58">
        <v>60.94</v>
      </c>
      <c r="ER14" s="58">
        <v>51.43</v>
      </c>
      <c r="ES14" s="58">
        <v>54.95</v>
      </c>
      <c r="ET14" s="58">
        <v>60.23</v>
      </c>
      <c r="EU14" s="58">
        <v>58.16</v>
      </c>
      <c r="EV14" s="58">
        <v>63.5</v>
      </c>
      <c r="EW14" s="58">
        <v>61.68</v>
      </c>
      <c r="EX14" s="56">
        <v>9.686866411353908</v>
      </c>
      <c r="EY14" s="56">
        <v>10.512483574244415</v>
      </c>
      <c r="EZ14" s="56">
        <v>8.812615955473097</v>
      </c>
      <c r="FA14" s="59">
        <v>12.782694198623402</v>
      </c>
      <c r="FB14" s="59">
        <v>8.048289738430585</v>
      </c>
      <c r="FC14" s="59">
        <v>4.854368932038835</v>
      </c>
      <c r="FD14" s="59">
        <v>14.634146341463415</v>
      </c>
      <c r="FE14" s="59">
        <v>8.720930232558139</v>
      </c>
      <c r="FF14" s="59">
        <v>4.484304932735426</v>
      </c>
      <c r="FG14" s="59">
        <v>10.901883052527255</v>
      </c>
      <c r="FH14" s="59">
        <v>8.368200836820083</v>
      </c>
      <c r="FI14" s="59">
        <v>5.291005291005291</v>
      </c>
      <c r="FJ14" s="56">
        <v>13.291281820229782</v>
      </c>
      <c r="FK14" s="56">
        <v>15.768725361366622</v>
      </c>
      <c r="FL14" s="56">
        <v>10.667903525046382</v>
      </c>
      <c r="FM14" s="47">
        <v>21.140609636184855</v>
      </c>
      <c r="FN14" s="47">
        <v>6.5392354124748495</v>
      </c>
      <c r="FO14" s="47">
        <v>13.291281820229782</v>
      </c>
      <c r="FP14" s="47">
        <v>25.365853658536587</v>
      </c>
      <c r="FQ14" s="47">
        <v>6.782945736434108</v>
      </c>
      <c r="FR14" s="47">
        <v>13.45291479820628</v>
      </c>
      <c r="FS14" s="47">
        <v>16.848364717542122</v>
      </c>
      <c r="FT14" s="47">
        <v>6.2761506276150625</v>
      </c>
      <c r="FU14" s="47">
        <v>0</v>
      </c>
      <c r="FV14" s="119">
        <v>1849</v>
      </c>
      <c r="FW14" s="119">
        <v>2277</v>
      </c>
      <c r="FX14" s="109">
        <f t="shared" si="0"/>
        <v>81.20333772507685</v>
      </c>
      <c r="FY14" s="121">
        <v>0.6832866199918779</v>
      </c>
      <c r="FZ14" s="96">
        <v>3</v>
      </c>
    </row>
    <row r="15" spans="1:177" s="2" customFormat="1" ht="11.25">
      <c r="A15" s="46"/>
      <c r="D15" s="1" t="s">
        <v>34</v>
      </c>
      <c r="F15" s="3">
        <v>756102.4</v>
      </c>
      <c r="G15" s="4">
        <v>16928873</v>
      </c>
      <c r="H15" s="3">
        <v>22.389656480392073</v>
      </c>
      <c r="I15" s="7">
        <v>100</v>
      </c>
      <c r="J15" s="17"/>
      <c r="K15" s="4">
        <v>8379571</v>
      </c>
      <c r="L15" s="5">
        <v>49.498693740569735</v>
      </c>
      <c r="M15" s="4">
        <v>8549302</v>
      </c>
      <c r="N15" s="5">
        <v>50.501306259430265</v>
      </c>
      <c r="O15" s="5">
        <v>98.01468002884914</v>
      </c>
      <c r="P15" s="4">
        <v>3862622</v>
      </c>
      <c r="Q15" s="5">
        <v>22.816769905474512</v>
      </c>
      <c r="R15" s="4">
        <v>11574807</v>
      </c>
      <c r="S15" s="5">
        <v>68.37316931847737</v>
      </c>
      <c r="T15" s="4">
        <v>1491444</v>
      </c>
      <c r="U15" s="5">
        <v>8.810060776048116</v>
      </c>
      <c r="V15" s="5">
        <v>46.256201075318145</v>
      </c>
      <c r="W15" s="5">
        <v>38.61221729695528</v>
      </c>
      <c r="X15" s="4">
        <v>18549096</v>
      </c>
      <c r="Y15" s="7">
        <v>99.9999946089017</v>
      </c>
      <c r="Z15" s="17"/>
      <c r="AA15" s="5">
        <v>12.9</v>
      </c>
      <c r="AB15" s="5">
        <v>6.6</v>
      </c>
      <c r="AG15" s="7">
        <v>0.725</v>
      </c>
      <c r="AH15" s="7"/>
      <c r="AI15" s="31">
        <v>0.7464046558869375</v>
      </c>
      <c r="AJ15" s="31">
        <v>0.4935010151235466</v>
      </c>
      <c r="AK15" s="31">
        <v>0.892</v>
      </c>
      <c r="AL15" s="31">
        <v>0.8551227949955107</v>
      </c>
      <c r="AM15" s="31">
        <v>0.7467571165014988</v>
      </c>
      <c r="AN15" s="1"/>
      <c r="AO15" s="1"/>
      <c r="AP15" s="7"/>
      <c r="AQ15" s="20">
        <v>613206</v>
      </c>
      <c r="AR15" s="20">
        <v>620475</v>
      </c>
      <c r="AS15" s="20">
        <v>195568</v>
      </c>
      <c r="AT15" s="17">
        <v>0.57</v>
      </c>
      <c r="AU15" s="35">
        <v>3.2</v>
      </c>
      <c r="AV15" s="35">
        <v>10.5</v>
      </c>
      <c r="AW15" s="35">
        <v>13.7</v>
      </c>
      <c r="AX15" s="35">
        <v>86.3</v>
      </c>
      <c r="AY15" s="35">
        <v>29.7</v>
      </c>
      <c r="AZ15" s="35">
        <v>57.3</v>
      </c>
      <c r="BA15" s="1">
        <v>92.7</v>
      </c>
      <c r="BB15" s="3">
        <v>7.3</v>
      </c>
      <c r="BC15" s="21">
        <v>6.607664305050578</v>
      </c>
      <c r="BG15" s="5">
        <v>19.909750811372167</v>
      </c>
      <c r="BH15" s="22">
        <v>35.3</v>
      </c>
      <c r="BI15" s="21">
        <v>96.1</v>
      </c>
      <c r="BJ15" s="21">
        <v>95.2</v>
      </c>
      <c r="BK15" s="21">
        <v>10.1</v>
      </c>
      <c r="BL15" s="21">
        <v>9.77</v>
      </c>
      <c r="BM15" s="21">
        <v>74.12537562183195</v>
      </c>
      <c r="BN15" s="22">
        <v>8.708836803498032</v>
      </c>
      <c r="BO15" s="22">
        <v>0.9422498988947828</v>
      </c>
      <c r="BP15" s="22">
        <v>0.8306537184354584</v>
      </c>
      <c r="BQ15" s="22">
        <v>88.53261628944544</v>
      </c>
      <c r="BR15" s="22">
        <v>63.63322577982443</v>
      </c>
      <c r="BS15" s="22">
        <v>33.125850517377415</v>
      </c>
      <c r="BU15" s="17">
        <v>0.9739914304229657</v>
      </c>
      <c r="BV15" s="17">
        <v>21.471336409095745</v>
      </c>
      <c r="BW15" s="22">
        <v>2.4</v>
      </c>
      <c r="BX15" s="22">
        <v>0.3</v>
      </c>
      <c r="BY15" s="22">
        <v>22.2</v>
      </c>
      <c r="BZ15" s="22">
        <v>9.5</v>
      </c>
      <c r="CA15" s="41">
        <v>677</v>
      </c>
      <c r="CB15" s="41">
        <v>2714.7</v>
      </c>
      <c r="CC15" s="37"/>
      <c r="CE15" s="42">
        <v>12613040</v>
      </c>
      <c r="CF15" s="44">
        <v>74.5060820055771</v>
      </c>
      <c r="CG15" s="42">
        <v>2068034</v>
      </c>
      <c r="CH15" s="5">
        <v>12.2</v>
      </c>
      <c r="CI15" s="20">
        <v>11900887</v>
      </c>
      <c r="CJ15" s="5">
        <v>70.2993459753641</v>
      </c>
      <c r="CK15" s="3">
        <v>76.8</v>
      </c>
      <c r="CL15" s="3">
        <v>13.5</v>
      </c>
      <c r="CM15" s="3">
        <v>5.1</v>
      </c>
      <c r="CN15" s="3">
        <v>15.462459246649699</v>
      </c>
      <c r="CO15" s="5">
        <v>16.158669032183926</v>
      </c>
      <c r="CP15" s="5">
        <v>63.1</v>
      </c>
      <c r="CQ15" s="5">
        <v>51.8</v>
      </c>
      <c r="CR15" s="21">
        <v>69.06295220636794</v>
      </c>
      <c r="CS15" s="21">
        <v>44.78536589766204</v>
      </c>
      <c r="CT15" s="21">
        <v>63</v>
      </c>
      <c r="CU15" s="21">
        <v>7.4</v>
      </c>
      <c r="CV15" s="5">
        <v>73.77614366725534</v>
      </c>
      <c r="CW15" s="5">
        <v>62.971446549567595</v>
      </c>
      <c r="CX15" s="5">
        <v>136.82980731600637</v>
      </c>
      <c r="CY15" s="48"/>
      <c r="CZ15" s="48"/>
      <c r="DA15" s="48"/>
      <c r="DB15" s="48"/>
      <c r="DC15" s="48"/>
      <c r="DD15" s="48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61">
        <v>615474.3</v>
      </c>
      <c r="DX15" s="61"/>
      <c r="DY15" s="61">
        <v>5.1</v>
      </c>
      <c r="DZ15" s="61">
        <v>80.3</v>
      </c>
      <c r="EA15" s="61">
        <v>783831.35</v>
      </c>
      <c r="EB15" s="61"/>
      <c r="EC15" s="61">
        <v>8.7</v>
      </c>
      <c r="ED15" s="61">
        <v>102.7</v>
      </c>
      <c r="EE15" s="61">
        <v>440382.9</v>
      </c>
      <c r="EF15" s="61"/>
      <c r="EG15" s="61">
        <v>1.4</v>
      </c>
      <c r="EH15" s="61">
        <v>57</v>
      </c>
      <c r="EI15" s="62">
        <v>75.52</v>
      </c>
      <c r="EJ15" s="62">
        <v>56.97</v>
      </c>
      <c r="EK15" s="62">
        <v>72.89</v>
      </c>
      <c r="EL15" s="62">
        <v>54.44</v>
      </c>
      <c r="EM15" s="62">
        <v>78.25</v>
      </c>
      <c r="EN15" s="62">
        <v>59.61</v>
      </c>
      <c r="EO15" s="62">
        <v>53.39</v>
      </c>
      <c r="EP15" s="62">
        <v>57.67</v>
      </c>
      <c r="EQ15" s="62">
        <v>62.19</v>
      </c>
      <c r="ER15" s="62">
        <v>50.71</v>
      </c>
      <c r="ES15" s="62">
        <v>55.65</v>
      </c>
      <c r="ET15" s="62">
        <v>60.75</v>
      </c>
      <c r="EU15" s="62">
        <v>56.18</v>
      </c>
      <c r="EV15" s="62">
        <v>59.78</v>
      </c>
      <c r="EW15" s="62">
        <v>63.68</v>
      </c>
      <c r="EX15" s="29"/>
      <c r="EY15" s="29"/>
      <c r="EZ15" s="29"/>
      <c r="FA15" s="5"/>
      <c r="FB15" s="5"/>
      <c r="FC15" s="5"/>
      <c r="FD15" s="5"/>
      <c r="FE15" s="5"/>
      <c r="FF15" s="5"/>
      <c r="FG15" s="5"/>
      <c r="FH15" s="5"/>
      <c r="FI15" s="5"/>
      <c r="FJ15" s="29"/>
      <c r="FK15" s="29"/>
      <c r="FL15" s="29"/>
      <c r="FM15" s="5"/>
      <c r="FN15" s="5"/>
      <c r="FO15" s="5"/>
      <c r="FP15" s="5"/>
      <c r="FQ15" s="5"/>
      <c r="FR15" s="5"/>
      <c r="FS15" s="5"/>
      <c r="FT15" s="5"/>
      <c r="FU15" s="5"/>
    </row>
    <row r="16" spans="4:99" ht="11.25">
      <c r="D16" s="57"/>
      <c r="CT16" s="57"/>
      <c r="CU16" s="57"/>
    </row>
    <row r="17" spans="4:99" ht="11.25">
      <c r="D17" s="57"/>
      <c r="CT17" s="57"/>
      <c r="CU17" s="57"/>
    </row>
    <row r="18" spans="4:99" ht="11.25">
      <c r="D18" s="57"/>
      <c r="CT18" s="57"/>
      <c r="CU18" s="57"/>
    </row>
    <row r="19" spans="4:99" ht="11.25">
      <c r="D19" s="57"/>
      <c r="CT19" s="57"/>
      <c r="CU19" s="57"/>
    </row>
    <row r="20" spans="4:99" ht="11.25">
      <c r="D20" s="57"/>
      <c r="CT20" s="57"/>
      <c r="CU20" s="57"/>
    </row>
    <row r="21" spans="4:99" ht="11.25">
      <c r="D21" s="57"/>
      <c r="CT21" s="57"/>
      <c r="CU21" s="57"/>
    </row>
    <row r="22" spans="4:99" ht="11.25">
      <c r="D22" s="57"/>
      <c r="CT22" s="57"/>
      <c r="CU22" s="57"/>
    </row>
    <row r="23" spans="4:99" ht="11.25">
      <c r="D23" s="57"/>
      <c r="CT23" s="57"/>
      <c r="CU23" s="57"/>
    </row>
    <row r="24" spans="4:99" ht="11.25">
      <c r="D24" s="57"/>
      <c r="CT24" s="57"/>
      <c r="CU24" s="57"/>
    </row>
    <row r="25" spans="4:99" ht="11.25">
      <c r="D25" s="57"/>
      <c r="CT25" s="57"/>
      <c r="CU25" s="57"/>
    </row>
    <row r="26" spans="4:99" ht="11.25">
      <c r="D26" s="57"/>
      <c r="CT26" s="57"/>
      <c r="CU26" s="57"/>
    </row>
    <row r="27" spans="4:99" ht="11.25">
      <c r="D27" s="57"/>
      <c r="CT27" s="57"/>
      <c r="CU27" s="57"/>
    </row>
    <row r="28" spans="4:99" ht="11.25">
      <c r="D28" s="57"/>
      <c r="CT28" s="57"/>
      <c r="CU28" s="57"/>
    </row>
    <row r="29" spans="4:99" ht="11.25">
      <c r="D29" s="57"/>
      <c r="CT29" s="57"/>
      <c r="CU29" s="57"/>
    </row>
    <row r="30" spans="4:99" ht="11.25">
      <c r="D30" s="57"/>
      <c r="CT30" s="57"/>
      <c r="CU30" s="57"/>
    </row>
    <row r="31" spans="4:99" ht="11.25">
      <c r="D31" s="57"/>
      <c r="CT31" s="57"/>
      <c r="CU31" s="57"/>
    </row>
    <row r="32" spans="4:99" ht="11.25">
      <c r="D32" s="57"/>
      <c r="CT32" s="57"/>
      <c r="CU32" s="57"/>
    </row>
    <row r="33" spans="4:99" ht="11.25">
      <c r="D33" s="57"/>
      <c r="CT33" s="57"/>
      <c r="CU33" s="57"/>
    </row>
    <row r="34" spans="4:99" ht="11.25">
      <c r="D34" s="57"/>
      <c r="CT34" s="57"/>
      <c r="CU34" s="57"/>
    </row>
    <row r="35" spans="4:99" ht="11.25">
      <c r="D35" s="57"/>
      <c r="CT35" s="57"/>
      <c r="CU35" s="57"/>
    </row>
    <row r="36" spans="4:99" ht="11.25">
      <c r="D36" s="57"/>
      <c r="CT36" s="57"/>
      <c r="CU36" s="57"/>
    </row>
    <row r="37" spans="4:99" ht="11.25">
      <c r="D37" s="57"/>
      <c r="CT37" s="57"/>
      <c r="CU37" s="57"/>
    </row>
    <row r="38" spans="4:99" ht="11.25">
      <c r="D38" s="57"/>
      <c r="AT38" s="29"/>
      <c r="CT38" s="57"/>
      <c r="CU38" s="57"/>
    </row>
    <row r="39" spans="4:99" ht="11.25">
      <c r="D39" s="57"/>
      <c r="CT39" s="57"/>
      <c r="CU39" s="57"/>
    </row>
    <row r="40" spans="4:99" ht="11.25">
      <c r="D40" s="57"/>
      <c r="CT40" s="57"/>
      <c r="CU40" s="57"/>
    </row>
    <row r="41" spans="4:99" ht="11.25">
      <c r="D41" s="57"/>
      <c r="CT41" s="57"/>
      <c r="CU41" s="57"/>
    </row>
    <row r="42" spans="4:99" ht="11.25">
      <c r="D42" s="57"/>
      <c r="CT42" s="57"/>
      <c r="CU42" s="57"/>
    </row>
    <row r="43" spans="4:99" ht="11.25">
      <c r="D43" s="57"/>
      <c r="CT43" s="57"/>
      <c r="CU43" s="57"/>
    </row>
    <row r="44" spans="4:99" ht="11.25">
      <c r="D44" s="57"/>
      <c r="CT44" s="57"/>
      <c r="CU44" s="57"/>
    </row>
    <row r="45" spans="4:99" ht="11.25">
      <c r="D45" s="57"/>
      <c r="CT45" s="57"/>
      <c r="CU45" s="57"/>
    </row>
    <row r="46" spans="4:99" ht="11.25">
      <c r="D46" s="57"/>
      <c r="CT46" s="57"/>
      <c r="CU46" s="57"/>
    </row>
    <row r="47" spans="4:99" ht="11.25">
      <c r="D47" s="57"/>
      <c r="CT47" s="57"/>
      <c r="CU47" s="57"/>
    </row>
    <row r="48" spans="4:99" ht="11.25">
      <c r="D48" s="57"/>
      <c r="CT48" s="57"/>
      <c r="CU48" s="57"/>
    </row>
    <row r="49" spans="4:99" ht="11.25">
      <c r="D49" s="57"/>
      <c r="CT49" s="57"/>
      <c r="CU49" s="57"/>
    </row>
    <row r="50" spans="4:99" ht="11.25">
      <c r="D50" s="57"/>
      <c r="CT50" s="57"/>
      <c r="CU50" s="57"/>
    </row>
    <row r="51" spans="4:99" ht="11.25">
      <c r="D51" s="57"/>
      <c r="CT51" s="57"/>
      <c r="CU51" s="57"/>
    </row>
    <row r="52" spans="4:99" ht="11.25">
      <c r="D52" s="57"/>
      <c r="CT52" s="57"/>
      <c r="CU52" s="57"/>
    </row>
    <row r="53" spans="4:99" ht="11.25">
      <c r="D53" s="57"/>
      <c r="CT53" s="57"/>
      <c r="CU53" s="57"/>
    </row>
    <row r="54" spans="4:99" ht="11.25">
      <c r="D54" s="57"/>
      <c r="CT54" s="57"/>
      <c r="CU54" s="57"/>
    </row>
    <row r="55" spans="4:99" ht="11.25">
      <c r="D55" s="57"/>
      <c r="CT55" s="57"/>
      <c r="CU55" s="57"/>
    </row>
    <row r="56" spans="4:99" ht="11.25">
      <c r="D56" s="57"/>
      <c r="CT56" s="57"/>
      <c r="CU56" s="57"/>
    </row>
    <row r="57" spans="4:99" ht="11.25">
      <c r="D57" s="57"/>
      <c r="CT57" s="57"/>
      <c r="CU57" s="57"/>
    </row>
    <row r="58" spans="4:99" ht="11.25">
      <c r="D58" s="57"/>
      <c r="CT58" s="57"/>
      <c r="CU58" s="57"/>
    </row>
    <row r="59" spans="4:99" ht="11.25">
      <c r="D59" s="57"/>
      <c r="CT59" s="57"/>
      <c r="CU59" s="57"/>
    </row>
    <row r="60" spans="4:99" ht="11.25">
      <c r="D60" s="57"/>
      <c r="CT60" s="57"/>
      <c r="CU60" s="57"/>
    </row>
    <row r="61" spans="4:99" ht="11.25">
      <c r="D61" s="57"/>
      <c r="CT61" s="57"/>
      <c r="CU61" s="57"/>
    </row>
    <row r="62" spans="4:99" ht="11.25">
      <c r="D62" s="57"/>
      <c r="CT62" s="57"/>
      <c r="CU62" s="57"/>
    </row>
    <row r="63" spans="4:99" ht="11.25">
      <c r="D63" s="57"/>
      <c r="CT63" s="57"/>
      <c r="CU63" s="57"/>
    </row>
    <row r="64" spans="4:99" ht="11.25">
      <c r="D64" s="57"/>
      <c r="CT64" s="57"/>
      <c r="CU64" s="57"/>
    </row>
    <row r="65" spans="4:99" ht="11.25">
      <c r="D65" s="57"/>
      <c r="CT65" s="57"/>
      <c r="CU65" s="57"/>
    </row>
    <row r="66" spans="4:99" ht="11.25">
      <c r="D66" s="57"/>
      <c r="CT66" s="57"/>
      <c r="CU66" s="57"/>
    </row>
    <row r="67" spans="4:99" ht="11.25">
      <c r="D67" s="57"/>
      <c r="CT67" s="57"/>
      <c r="CU67" s="57"/>
    </row>
    <row r="68" spans="4:99" ht="11.25">
      <c r="D68" s="57"/>
      <c r="CT68" s="57"/>
      <c r="CU68" s="57"/>
    </row>
    <row r="69" spans="4:99" ht="11.25">
      <c r="D69" s="57"/>
      <c r="CT69" s="57"/>
      <c r="CU69" s="57"/>
    </row>
    <row r="70" spans="4:99" ht="11.25">
      <c r="D70" s="57"/>
      <c r="CT70" s="57"/>
      <c r="CU70" s="57"/>
    </row>
    <row r="71" spans="4:99" ht="11.25">
      <c r="D71" s="57"/>
      <c r="CT71" s="57"/>
      <c r="CU71" s="57"/>
    </row>
    <row r="72" spans="4:99" ht="11.25">
      <c r="D72" s="57"/>
      <c r="CT72" s="57"/>
      <c r="CU72" s="57"/>
    </row>
    <row r="73" spans="4:99" ht="11.25">
      <c r="D73" s="57"/>
      <c r="CT73" s="57"/>
      <c r="CU73" s="57"/>
    </row>
    <row r="74" spans="4:99" ht="11.25">
      <c r="D74" s="57"/>
      <c r="CT74" s="57"/>
      <c r="CU74" s="57"/>
    </row>
    <row r="75" spans="4:99" ht="11.25">
      <c r="D75" s="57"/>
      <c r="CT75" s="57"/>
      <c r="CU75" s="57"/>
    </row>
    <row r="76" spans="4:99" ht="11.25">
      <c r="D76" s="57"/>
      <c r="CT76" s="57"/>
      <c r="CU76" s="57"/>
    </row>
    <row r="77" spans="4:99" ht="11.25">
      <c r="D77" s="57"/>
      <c r="CT77" s="57"/>
      <c r="CU77" s="57"/>
    </row>
    <row r="78" spans="4:99" ht="11.25">
      <c r="D78" s="57"/>
      <c r="CT78" s="57"/>
      <c r="CU78" s="57"/>
    </row>
    <row r="79" spans="4:99" ht="11.25">
      <c r="D79" s="57"/>
      <c r="CT79" s="57"/>
      <c r="CU79" s="57"/>
    </row>
    <row r="80" spans="4:99" ht="11.25">
      <c r="D80" s="57"/>
      <c r="CT80" s="57"/>
      <c r="CU80" s="57"/>
    </row>
    <row r="81" spans="4:99" ht="11.25">
      <c r="D81" s="57"/>
      <c r="CT81" s="57"/>
      <c r="CU81" s="57"/>
    </row>
    <row r="82" spans="4:99" ht="11.25">
      <c r="D82" s="57"/>
      <c r="CT82" s="57"/>
      <c r="CU82" s="57"/>
    </row>
    <row r="83" spans="4:99" ht="11.25">
      <c r="D83" s="57"/>
      <c r="CT83" s="57"/>
      <c r="CU83" s="57"/>
    </row>
    <row r="84" spans="4:99" ht="11.25">
      <c r="D84" s="57"/>
      <c r="CT84" s="57"/>
      <c r="CU84" s="57"/>
    </row>
    <row r="85" spans="4:99" ht="11.25">
      <c r="D85" s="57"/>
      <c r="CT85" s="57"/>
      <c r="CU85" s="57"/>
    </row>
    <row r="86" spans="4:99" ht="11.25">
      <c r="D86" s="57"/>
      <c r="CT86" s="57"/>
      <c r="CU86" s="57"/>
    </row>
    <row r="87" spans="4:99" ht="11.25">
      <c r="D87" s="57"/>
      <c r="CT87" s="57"/>
      <c r="CU87" s="57"/>
    </row>
    <row r="88" spans="4:99" ht="11.25">
      <c r="D88" s="57"/>
      <c r="CT88" s="57"/>
      <c r="CU88" s="57"/>
    </row>
    <row r="89" spans="4:99" ht="11.25">
      <c r="D89" s="57"/>
      <c r="CT89" s="57"/>
      <c r="CU89" s="57"/>
    </row>
    <row r="90" spans="4:99" ht="11.25">
      <c r="D90" s="57"/>
      <c r="CT90" s="57"/>
      <c r="CU90" s="57"/>
    </row>
    <row r="91" spans="4:99" ht="11.25">
      <c r="D91" s="57"/>
      <c r="CT91" s="57"/>
      <c r="CU91" s="57"/>
    </row>
    <row r="92" spans="4:99" ht="11.25">
      <c r="D92" s="57"/>
      <c r="CT92" s="57"/>
      <c r="CU92" s="57"/>
    </row>
    <row r="93" spans="4:99" ht="11.25">
      <c r="D93" s="57"/>
      <c r="CT93" s="57"/>
      <c r="CU93" s="57"/>
    </row>
    <row r="94" spans="4:99" ht="11.25">
      <c r="D94" s="57"/>
      <c r="CT94" s="57"/>
      <c r="CU94" s="57"/>
    </row>
    <row r="95" spans="4:99" ht="11.25">
      <c r="D95" s="57"/>
      <c r="CT95" s="57"/>
      <c r="CU95" s="57"/>
    </row>
    <row r="96" spans="4:99" ht="11.25">
      <c r="D96" s="57"/>
      <c r="CT96" s="57"/>
      <c r="CU96" s="57"/>
    </row>
    <row r="97" spans="4:99" ht="11.25">
      <c r="D97" s="57"/>
      <c r="CT97" s="57"/>
      <c r="CU97" s="57"/>
    </row>
    <row r="98" spans="4:99" ht="11.25">
      <c r="D98" s="57"/>
      <c r="CT98" s="57"/>
      <c r="CU98" s="57"/>
    </row>
    <row r="99" spans="4:99" ht="11.25">
      <c r="D99" s="57"/>
      <c r="CT99" s="57"/>
      <c r="CU99" s="57"/>
    </row>
    <row r="100" spans="4:99" ht="11.25">
      <c r="D100" s="57"/>
      <c r="CT100" s="57"/>
      <c r="CU100" s="57"/>
    </row>
    <row r="101" spans="4:99" ht="11.25">
      <c r="D101" s="57"/>
      <c r="CT101" s="57"/>
      <c r="CU101" s="57"/>
    </row>
    <row r="102" spans="4:99" ht="11.25">
      <c r="D102" s="57"/>
      <c r="CT102" s="57"/>
      <c r="CU102" s="57"/>
    </row>
    <row r="103" spans="4:99" ht="11.25">
      <c r="D103" s="57"/>
      <c r="CT103" s="57"/>
      <c r="CU103" s="57"/>
    </row>
    <row r="104" spans="4:99" ht="11.25">
      <c r="D104" s="57"/>
      <c r="CT104" s="57"/>
      <c r="CU104" s="57"/>
    </row>
    <row r="105" spans="4:99" ht="11.25">
      <c r="D105" s="57"/>
      <c r="CT105" s="57"/>
      <c r="CU105" s="57"/>
    </row>
    <row r="106" spans="4:99" ht="11.25">
      <c r="D106" s="57"/>
      <c r="CT106" s="57"/>
      <c r="CU106" s="57"/>
    </row>
    <row r="107" spans="4:99" ht="11.25">
      <c r="D107" s="57"/>
      <c r="CT107" s="57"/>
      <c r="CU107" s="57"/>
    </row>
    <row r="108" spans="4:99" ht="11.25">
      <c r="D108" s="57"/>
      <c r="CT108" s="57"/>
      <c r="CU108" s="57"/>
    </row>
    <row r="109" spans="4:99" ht="11.25">
      <c r="D109" s="57"/>
      <c r="CT109" s="57"/>
      <c r="CU109" s="57"/>
    </row>
    <row r="110" spans="4:99" ht="11.25">
      <c r="D110" s="57"/>
      <c r="CT110" s="57"/>
      <c r="CU110" s="57"/>
    </row>
    <row r="111" spans="4:99" ht="11.25">
      <c r="D111" s="57"/>
      <c r="CT111" s="57"/>
      <c r="CU111" s="57"/>
    </row>
    <row r="112" spans="4:99" ht="11.25">
      <c r="D112" s="57"/>
      <c r="CT112" s="57"/>
      <c r="CU112" s="57"/>
    </row>
    <row r="113" spans="4:99" ht="11.25">
      <c r="D113" s="57"/>
      <c r="CT113" s="57"/>
      <c r="CU113" s="57"/>
    </row>
    <row r="114" spans="4:99" ht="11.25">
      <c r="D114" s="57"/>
      <c r="CT114" s="57"/>
      <c r="CU114" s="57"/>
    </row>
    <row r="115" spans="4:99" ht="11.25">
      <c r="D115" s="57"/>
      <c r="CT115" s="57"/>
      <c r="CU115" s="57"/>
    </row>
    <row r="116" spans="4:99" ht="11.25">
      <c r="D116" s="57"/>
      <c r="CT116" s="57"/>
      <c r="CU116" s="57"/>
    </row>
    <row r="117" spans="4:99" ht="11.25">
      <c r="D117" s="57"/>
      <c r="CT117" s="57"/>
      <c r="CU117" s="57"/>
    </row>
    <row r="118" spans="4:99" ht="11.25">
      <c r="D118" s="57"/>
      <c r="CT118" s="57"/>
      <c r="CU118" s="57"/>
    </row>
    <row r="119" spans="4:99" ht="11.25">
      <c r="D119" s="57"/>
      <c r="CT119" s="57"/>
      <c r="CU119" s="57"/>
    </row>
    <row r="120" spans="4:99" ht="11.25">
      <c r="D120" s="57"/>
      <c r="CT120" s="57"/>
      <c r="CU120" s="57"/>
    </row>
    <row r="121" spans="4:99" ht="11.25">
      <c r="D121" s="57"/>
      <c r="CT121" s="57"/>
      <c r="CU121" s="57"/>
    </row>
    <row r="122" spans="4:99" ht="11.25">
      <c r="D122" s="57"/>
      <c r="CT122" s="57"/>
      <c r="CU122" s="57"/>
    </row>
    <row r="123" spans="4:99" ht="11.25">
      <c r="D123" s="57"/>
      <c r="CT123" s="57"/>
      <c r="CU123" s="57"/>
    </row>
    <row r="124" spans="4:99" ht="11.25">
      <c r="D124" s="57"/>
      <c r="CT124" s="57"/>
      <c r="CU124" s="57"/>
    </row>
    <row r="125" spans="4:99" ht="11.25">
      <c r="D125" s="57"/>
      <c r="CT125" s="57"/>
      <c r="CU125" s="57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epidem</dc:creator>
  <cp:keywords/>
  <dc:description/>
  <cp:lastModifiedBy>Rocio Martinez Gutierrez</cp:lastModifiedBy>
  <dcterms:created xsi:type="dcterms:W3CDTF">2009-08-17T14:32:56Z</dcterms:created>
  <dcterms:modified xsi:type="dcterms:W3CDTF">2016-03-15T20:29:51Z</dcterms:modified>
  <cp:category/>
  <cp:version/>
  <cp:contentType/>
  <cp:contentStatus/>
</cp:coreProperties>
</file>