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VARIABLES" sheetId="1" r:id="rId1"/>
    <sheet name="DATOS" sheetId="2" r:id="rId2"/>
  </sheets>
  <definedNames/>
  <calcPr fullCalcOnLoad="1"/>
</workbook>
</file>

<file path=xl/sharedStrings.xml><?xml version="1.0" encoding="utf-8"?>
<sst xmlns="http://schemas.openxmlformats.org/spreadsheetml/2006/main" count="1072" uniqueCount="501">
  <si>
    <t>comdProvincia</t>
  </si>
  <si>
    <t>comdSuperficie</t>
  </si>
  <si>
    <t>comd2009PobT</t>
  </si>
  <si>
    <t>comd2009Densidad</t>
  </si>
  <si>
    <t>comd2009PorPaís</t>
  </si>
  <si>
    <t>comd2009PobH</t>
  </si>
  <si>
    <t>comd2009PorH</t>
  </si>
  <si>
    <t>comd2009PobM</t>
  </si>
  <si>
    <t>comd2009PorM</t>
  </si>
  <si>
    <t>comd2009ÍndMasc</t>
  </si>
  <si>
    <t>comd2009Pob0a14</t>
  </si>
  <si>
    <t>comd2009Por0a14</t>
  </si>
  <si>
    <t>comd2009Pob15a64</t>
  </si>
  <si>
    <t>comd2009Por15a64</t>
  </si>
  <si>
    <t>comd2009Pob65ymás</t>
  </si>
  <si>
    <t>comd2009Por65ymás</t>
  </si>
  <si>
    <t>comd2009ÍndDep</t>
  </si>
  <si>
    <t>comd2009ÍndVej</t>
  </si>
  <si>
    <t>comd2020PobT</t>
  </si>
  <si>
    <t>comd2020PorPaís</t>
  </si>
  <si>
    <t>REGIÓN IV</t>
  </si>
  <si>
    <t>La Serena</t>
  </si>
  <si>
    <t>Coquimbo</t>
  </si>
  <si>
    <t>Andacollo</t>
  </si>
  <si>
    <t>La Higuera</t>
  </si>
  <si>
    <t>Paiguano</t>
  </si>
  <si>
    <t>Vicuña</t>
  </si>
  <si>
    <t>Illapel</t>
  </si>
  <si>
    <t>Canela</t>
  </si>
  <si>
    <t>Los Vilos</t>
  </si>
  <si>
    <t>Salamanca</t>
  </si>
  <si>
    <t>Ovalle</t>
  </si>
  <si>
    <t>Combarbalá</t>
  </si>
  <si>
    <t>Monte Patria</t>
  </si>
  <si>
    <t>Punitaqui</t>
  </si>
  <si>
    <t>Río Hurtado</t>
  </si>
  <si>
    <t>Elqui</t>
  </si>
  <si>
    <t>Choapa</t>
  </si>
  <si>
    <t>Limarí</t>
  </si>
  <si>
    <t>PAÍS</t>
  </si>
  <si>
    <t>comd2006PorEtniaCASEN</t>
  </si>
  <si>
    <t>comp2008DispPresupxHabt</t>
  </si>
  <si>
    <t>comp2008DepFCM</t>
  </si>
  <si>
    <t>comp2008GastoSaludxInscrito</t>
  </si>
  <si>
    <t>comind2009IDG</t>
  </si>
  <si>
    <t>comindVulT</t>
  </si>
  <si>
    <t>comindVulEducación</t>
  </si>
  <si>
    <t>comindVulIngreso</t>
  </si>
  <si>
    <t>comindVulOcupaciónT</t>
  </si>
  <si>
    <t>comindVulVivienda</t>
  </si>
  <si>
    <t>comind2088Aislam</t>
  </si>
  <si>
    <t>comp2008PorAporteMunSalud</t>
  </si>
  <si>
    <t>comm2008MetrosAVerdesxHab</t>
  </si>
  <si>
    <t>coms2008TipoAdmSalud</t>
  </si>
  <si>
    <t>coms2008DistaHosp</t>
  </si>
  <si>
    <t xml:space="preserve">Corporación </t>
  </si>
  <si>
    <t>Dirección Municipal</t>
  </si>
  <si>
    <t>Costo Fijo</t>
  </si>
  <si>
    <t>Sin Servicio</t>
  </si>
  <si>
    <t>No informado</t>
  </si>
  <si>
    <t>comd2009PorRegión</t>
  </si>
  <si>
    <t>comd2020PorRegión</t>
  </si>
  <si>
    <t>comd2006PorRural</t>
  </si>
  <si>
    <t>comi2006PromIngAutonT</t>
  </si>
  <si>
    <t>comi2006PromIngMonetT</t>
  </si>
  <si>
    <t>comi2006IngMonetPercap</t>
  </si>
  <si>
    <t>comi2006PorPobreT</t>
  </si>
  <si>
    <t>comi2006PorIndig</t>
  </si>
  <si>
    <t>comi2006PorPobNoIndig</t>
  </si>
  <si>
    <t>comi2006PorNoPob</t>
  </si>
  <si>
    <t>comind2003IDH</t>
  </si>
  <si>
    <t>comi2006PorJefasHogar</t>
  </si>
  <si>
    <t>como2006TasaDesoc</t>
  </si>
  <si>
    <t>como2006PorOcupPrimario</t>
  </si>
  <si>
    <t>como2006PorOcupSecund</t>
  </si>
  <si>
    <t>como2006PorOcupTercia</t>
  </si>
  <si>
    <t>como200615a64ActivosSinCotizar</t>
  </si>
  <si>
    <t>come2006PorAlfabT</t>
  </si>
  <si>
    <t>come2006PorAlfab25ymas</t>
  </si>
  <si>
    <t>come2006PromEscT</t>
  </si>
  <si>
    <t>come2006PromEsc25añosymas</t>
  </si>
  <si>
    <t>come2006PorCobEducTotal</t>
  </si>
  <si>
    <t>como2006TasaPart</t>
  </si>
  <si>
    <t>comm2006PorTSaneamDeficit</t>
  </si>
  <si>
    <t>comm2006PorTMaterIrrec</t>
  </si>
  <si>
    <t>comm2006PorTHacinCrit</t>
  </si>
  <si>
    <t>como2006PorOcup</t>
  </si>
  <si>
    <t>como2006PorPobTSinContr</t>
  </si>
  <si>
    <t xml:space="preserve">comm2006PorTRefrig </t>
  </si>
  <si>
    <t>comm2006PorTCalef</t>
  </si>
  <si>
    <t>comm2006PorTComp</t>
  </si>
  <si>
    <t>coms2006TPorSistPúbl</t>
  </si>
  <si>
    <t>coms2006TPorISAPRE</t>
  </si>
  <si>
    <t>coms2006TPorNinguno</t>
  </si>
  <si>
    <t>coms2006TPorPAPCASEN25a64</t>
  </si>
  <si>
    <t>coms2006TPorPAPCASEN15a64</t>
  </si>
  <si>
    <t>comh2008PorEmbControlMenoresDe15</t>
  </si>
  <si>
    <t>comh2008PorEmbControlDe15a19</t>
  </si>
  <si>
    <t>comh2008PorNiñosMenoresDe6ConMenos1DePesoTalla</t>
  </si>
  <si>
    <t>comh2008PorNiñosMenoresDe6ConMás1DePesoTalla</t>
  </si>
  <si>
    <t>h2008TasaDenunVIF</t>
  </si>
  <si>
    <t>h2008TasaDenunDMCS</t>
  </si>
  <si>
    <t>coms2009TPobFonasa</t>
  </si>
  <si>
    <t>coms2009PorPobFonasaPob</t>
  </si>
  <si>
    <t>coms2009PobPercAPS</t>
  </si>
  <si>
    <t>coms2009PorPercAPSPob</t>
  </si>
  <si>
    <t>coms2008PorMenos6Control</t>
  </si>
  <si>
    <t>coms2008Por65yMásControl</t>
  </si>
  <si>
    <t>comh2008PorNiñosMenoresDe6ConMenos2DePesoTalla</t>
  </si>
  <si>
    <t>comh2008PorNiñosMenoresDe6ConMás2DePesoTalla</t>
  </si>
  <si>
    <t>comindPosiPaís</t>
  </si>
  <si>
    <t>comindPosiRegional</t>
  </si>
  <si>
    <t>comi2003GiniAutonom</t>
  </si>
  <si>
    <t>como2006TasaCeasant</t>
  </si>
  <si>
    <t>v2003TPercepSaludBuenaoMuybuena</t>
  </si>
  <si>
    <t>v2003TPercepSaludMalaoMuymala</t>
  </si>
  <si>
    <t>coms2006PorTuvoProbSaludUlt30Días</t>
  </si>
  <si>
    <t>coms2006PorProbSaludUlt30DíasNoConsulta</t>
  </si>
  <si>
    <t>coms2009PobFonasaA</t>
  </si>
  <si>
    <t>coms2009PorFonasaAdePob</t>
  </si>
  <si>
    <t>comv2008TasaAcumNotVIHx100milHab</t>
  </si>
  <si>
    <t>comv2008TasaAcumNotSIDAx100milHab</t>
  </si>
  <si>
    <t>comv2008TasaAcumNotVIHySIDAx100milHab</t>
  </si>
  <si>
    <t>codigoComunas</t>
  </si>
  <si>
    <t>04</t>
  </si>
  <si>
    <t>04101</t>
  </si>
  <si>
    <t>04102</t>
  </si>
  <si>
    <t>04103</t>
  </si>
  <si>
    <t>04104</t>
  </si>
  <si>
    <t>04105</t>
  </si>
  <si>
    <t>04106</t>
  </si>
  <si>
    <t>04201</t>
  </si>
  <si>
    <t>04202</t>
  </si>
  <si>
    <t>04203</t>
  </si>
  <si>
    <t>04204</t>
  </si>
  <si>
    <t>04301</t>
  </si>
  <si>
    <t>04302</t>
  </si>
  <si>
    <t>04303</t>
  </si>
  <si>
    <t>04304</t>
  </si>
  <si>
    <t>04305</t>
  </si>
  <si>
    <t>codComunasTexto</t>
  </si>
  <si>
    <t>numInteriorReg</t>
  </si>
  <si>
    <t>vcom1997a2006TasaMortGralObsH</t>
  </si>
  <si>
    <t>vcom1997a2006TasaMortGralObsM</t>
  </si>
  <si>
    <t>vcom1997a2006TasaMortGralObsT</t>
  </si>
  <si>
    <t>vcom1997a2006TasaMortGralAjusHx100mil</t>
  </si>
  <si>
    <t>vcom1997a2006TasaMortGralAjustMx100mil</t>
  </si>
  <si>
    <t>vcom1997a2006TasaMortGralAjustTx100mil</t>
  </si>
  <si>
    <t>vcom1997a2006TasaAjustCirculatH</t>
  </si>
  <si>
    <t>vcom1997a2006TasaAjustCirculatM</t>
  </si>
  <si>
    <t>vcom1997a2006TasaAjustCirculatT</t>
  </si>
  <si>
    <t>vcom1997a2006TasaObsCirculatH</t>
  </si>
  <si>
    <t>vcom1997a2006TasaObsCirculatM</t>
  </si>
  <si>
    <t>vcom1997a2006TasaObsCirculatT</t>
  </si>
  <si>
    <t>vcom1997a2006TasaAjustTumorestH</t>
  </si>
  <si>
    <t>vcom1997a2006TasaAjustTumoresM</t>
  </si>
  <si>
    <t>vcom1997a2006TasaAjustTumoresT</t>
  </si>
  <si>
    <t>vcom1997a2006TasaObsTumorestH</t>
  </si>
  <si>
    <t>vcom1997a2006TasaObsTumoresM</t>
  </si>
  <si>
    <t>vcom1997a2006TasaObsTumoresT</t>
  </si>
  <si>
    <t>vcom1997a2006TasaAjustTraumatH</t>
  </si>
  <si>
    <t>vcom1997a2006TasaAjustTraumatM</t>
  </si>
  <si>
    <t>vcom1997a2006TasaAjustTraumatT</t>
  </si>
  <si>
    <t>vcom1997a2006TasaObsTraumatH</t>
  </si>
  <si>
    <t>vcom1997a2006TasaObsTraumatM</t>
  </si>
  <si>
    <t>vcom1997a2006TasaObsTraumatT</t>
  </si>
  <si>
    <t>vcom1997a2006AVPPT</t>
  </si>
  <si>
    <t>vcom1997a2006PorAVPPRegiónT</t>
  </si>
  <si>
    <t>vcom1997a2006PerdPromAVPPT</t>
  </si>
  <si>
    <t>vcom1997a2006TasaAVPPT</t>
  </si>
  <si>
    <t>vcom1997a2006AVPPH</t>
  </si>
  <si>
    <t>vcom1997a2006PorAVPPRegiónH</t>
  </si>
  <si>
    <t>vcom1997a2006PerdPromAVPPH</t>
  </si>
  <si>
    <t>vcom1997a2006TasaAVPPH</t>
  </si>
  <si>
    <t>vcom1997a2006AVPPM</t>
  </si>
  <si>
    <t>vcom1997a2006PorAVPPRegiónM</t>
  </si>
  <si>
    <t>vcom1997a2006PerdPromAVPPM</t>
  </si>
  <si>
    <t>vcom1997a2006TasaAVPPM</t>
  </si>
  <si>
    <t>vcom1997a2006EVnacerT</t>
  </si>
  <si>
    <t>vcom1997a2006EV20añosT</t>
  </si>
  <si>
    <t>vcom1997a2006EVnacerH</t>
  </si>
  <si>
    <t>vcom1997a2006EV20añosH</t>
  </si>
  <si>
    <t>vcom1997a2006EVnacerM</t>
  </si>
  <si>
    <t>vcom1997a2006EV20añosM</t>
  </si>
  <si>
    <t>vcom1997a2006EV20años0a8EstT</t>
  </si>
  <si>
    <t>vcom1997a2006EV20años9a12EstT</t>
  </si>
  <si>
    <t>vcom1997a2006EV20años13ymásEstT</t>
  </si>
  <si>
    <t>vcom1997a2006EV20años0a8EstH</t>
  </si>
  <si>
    <t>vcom1997a2006EV20años9a12EstH</t>
  </si>
  <si>
    <t>vcom1997a2006EV20años13ymásEstH</t>
  </si>
  <si>
    <t>vcom1997a2006EV20años0a8EstM</t>
  </si>
  <si>
    <t>vcom1997a2006EV20años9a12EstM</t>
  </si>
  <si>
    <t>vcom1997a2006EV20años13ymásEstM</t>
  </si>
  <si>
    <t>vcom1997a2006TasaAjustMortInfT</t>
  </si>
  <si>
    <t>vcom1997a2006TasaAjustMortInfH</t>
  </si>
  <si>
    <t>vcom1997a2006TasaAjustMortInfM</t>
  </si>
  <si>
    <t>vcom1997a2006MortInfAjust0a8T</t>
  </si>
  <si>
    <t>vcom1997a2006MortInfAjust9a12T</t>
  </si>
  <si>
    <t>vcom1997a2006MortInfAjust13ymásT</t>
  </si>
  <si>
    <t>vcom1997a2006MortInfAjust0a8H</t>
  </si>
  <si>
    <t>vcom1997a2006MortInfAjust9a12H</t>
  </si>
  <si>
    <t>vcom1997a2006MortInfAjust13ymásH</t>
  </si>
  <si>
    <t>vcom1997a2006MortInfAjust0a8M</t>
  </si>
  <si>
    <t>vcom1997a2006MortInfAjust9a12M</t>
  </si>
  <si>
    <t>vcom1997a2006MortInfAjust13ymásM</t>
  </si>
  <si>
    <t>vcom1997a2006TasaObsMortInfT</t>
  </si>
  <si>
    <t>vcom1997a2006TasaObsMortInfH</t>
  </si>
  <si>
    <t>vcom1997a2006TasaObsMortInfM</t>
  </si>
  <si>
    <t>vcom1997a2006MortInfObs0a8T</t>
  </si>
  <si>
    <t>vcom1997a2006MortInfObs9a12T</t>
  </si>
  <si>
    <t>vcom1997a2006MortInfObs13ymásT</t>
  </si>
  <si>
    <t>vcom1997a2006MortInfObs0a8H</t>
  </si>
  <si>
    <t>vcom1997a2006MortInfObs9a12H</t>
  </si>
  <si>
    <t>vcom1997a2006MortInfObs13ymásH</t>
  </si>
  <si>
    <t>vcom1997a2006MortInfObs0a8M</t>
  </si>
  <si>
    <t>vcom1997a2006MortInfObs9a12M</t>
  </si>
  <si>
    <t>vcom1997a2006MortInfObs13ymásM</t>
  </si>
  <si>
    <t>VARIABLE</t>
  </si>
  <si>
    <t>NOMBRE</t>
  </si>
  <si>
    <t>DETALLE</t>
  </si>
  <si>
    <t>FUENTE</t>
  </si>
  <si>
    <t>AÑO DATO</t>
  </si>
  <si>
    <t>nomComunas</t>
  </si>
  <si>
    <t>Código comunas.</t>
  </si>
  <si>
    <t>Formato texto.</t>
  </si>
  <si>
    <t>INE</t>
  </si>
  <si>
    <t>Formato numérico.</t>
  </si>
  <si>
    <t>Número de la comuna al interior de la región.</t>
  </si>
  <si>
    <t>N/C</t>
  </si>
  <si>
    <t>Nombre de la comuna.</t>
  </si>
  <si>
    <t>Nombre de la provincia a la que pertenece la comuna.</t>
  </si>
  <si>
    <t>En kms2.</t>
  </si>
  <si>
    <t>Instituto Geográfico Militar (IGM).</t>
  </si>
  <si>
    <t>Superficie.</t>
  </si>
  <si>
    <t>Población total 2009.</t>
  </si>
  <si>
    <t>Proyección en número de habitantes.</t>
  </si>
  <si>
    <t>INE. Proyecciones de pablación. www.ine.cl</t>
  </si>
  <si>
    <t>Densidad poblacional 2009.</t>
  </si>
  <si>
    <t>Habitantes por km2.</t>
  </si>
  <si>
    <t>Cálculo en base a datos IGM e INE.</t>
  </si>
  <si>
    <t>Porcentaje de la población nacional 2009.</t>
  </si>
  <si>
    <t>Cálculo en base a datos INE.</t>
  </si>
  <si>
    <t xml:space="preserve">Porcentaje que representa la región o la comuna de la población total del país. </t>
  </si>
  <si>
    <t>Porcentaje de la población regional 2009.</t>
  </si>
  <si>
    <t xml:space="preserve">Porcentaje que representa la comuna de la población total de la región. </t>
  </si>
  <si>
    <t>Población hombres 2009.</t>
  </si>
  <si>
    <t>En número de habitantes.</t>
  </si>
  <si>
    <t>Porcentaje de hombres 2009.</t>
  </si>
  <si>
    <t>En porcentaje.</t>
  </si>
  <si>
    <t>Población mujeres 2009.</t>
  </si>
  <si>
    <t>Porcentaje de mujeres 2009.</t>
  </si>
  <si>
    <t>Índice de masculinidad 2009.</t>
  </si>
  <si>
    <t>Nº de hombres por cada 100 mujeres.</t>
  </si>
  <si>
    <t>Población de 0 a 14 años 2009.</t>
  </si>
  <si>
    <t>Porcentaje de población de 0 a 14 años 2009.</t>
  </si>
  <si>
    <t>Población de 15 a 64 años 2009.</t>
  </si>
  <si>
    <t>Porcentaje de población de 15 a 64 años 2009.</t>
  </si>
  <si>
    <t>Población de 65 y más años 2009.</t>
  </si>
  <si>
    <t>Porcentaje de población de 65 y más años 2009.</t>
  </si>
  <si>
    <t>Índice de dependencia demográfica 2009.</t>
  </si>
  <si>
    <t>Nº de menores de 15 y mayores de 64 por cada 100 personas de 15 a 64 años.</t>
  </si>
  <si>
    <t>Índice de vejez o renovación 2009.</t>
  </si>
  <si>
    <t>Nº de mayores de 64 por cada 100 menores de 15 años.</t>
  </si>
  <si>
    <t>Población total 2020.</t>
  </si>
  <si>
    <t>Porcentaje de la población nacional 2020.</t>
  </si>
  <si>
    <t>Porcentaje de la población regional 2020.</t>
  </si>
  <si>
    <t>Porcentaje de población rural 2006.</t>
  </si>
  <si>
    <t>Porcentaje de población étnica CASEN 2006.</t>
  </si>
  <si>
    <t>Ministerio de Planificación Nacional (MIDEPLAN). Encuesta CASEN 2006.</t>
  </si>
  <si>
    <t>Disponibilidad presupuestaria municipal por habitante 2008.</t>
  </si>
  <si>
    <t>En pesos por habitante.</t>
  </si>
  <si>
    <t>BEP Municipal. En www.sinim.cl</t>
  </si>
  <si>
    <t>Dependencia del Fondo Común Municipal sobre los ingresos propios 2008.</t>
  </si>
  <si>
    <t>En porcentaje. Mide la dependencia de los Ingresos Propios sobre el Fondo Común Municipal.</t>
  </si>
  <si>
    <t>Aporte municipal al sector salud respecto al ingreso total percibido municipal 2008.</t>
  </si>
  <si>
    <t xml:space="preserve">En porcentaje. </t>
  </si>
  <si>
    <t>Gasto anual del área salud por habitante inscrito validado 2008.</t>
  </si>
  <si>
    <t>Puntaje Índice de Desarrollo Humano (IDH) total 2003.</t>
  </si>
  <si>
    <t>En puntaje donde 0 es la peor situación y 1 la mejor.</t>
  </si>
  <si>
    <t>PNUD - MIDEPLAN. Las Trayectorias del Desarrollo Humano en las Comunas de Chile (1994-2003). http://www.desarrollohumano.cl/otraspub/pub12/IDHC%20con%20portada.pdf</t>
  </si>
  <si>
    <t>Puntaje Índice de Inequidad Territorial de Género (IDG) 2009.</t>
  </si>
  <si>
    <t>MIDEPLAN - SERNAM - ACHM. Índice de Inequidad Territorial de Género. 2009.</t>
  </si>
  <si>
    <t>Puntaje Índice de Vulnerabilidad total 2009.</t>
  </si>
  <si>
    <t>Elaboración propia según datos CASEN 2006 y metodología adaptada del IDH 2003. 2009.</t>
  </si>
  <si>
    <t>Puntaje IV dimensión educación 2009.</t>
  </si>
  <si>
    <t>Puntaje IV dimensión ingresos 2009.</t>
  </si>
  <si>
    <t>Puntaje IV dimensión ocupación 2009.</t>
  </si>
  <si>
    <t>Puntaje IV dimensión vivienda 2009.</t>
  </si>
  <si>
    <t>Posición de la comuna en el IV respecto al país.</t>
  </si>
  <si>
    <t>Posición.</t>
  </si>
  <si>
    <t>Posición de la comuna en el IV respecto a la región.</t>
  </si>
  <si>
    <t>SUBDERE.</t>
  </si>
  <si>
    <t>En puntaje donde 0 es ningún aislamiento y 1 es total aislamiento.</t>
  </si>
  <si>
    <t>Promedio de ingreso autónomo total 2006.</t>
  </si>
  <si>
    <t>En pesos.</t>
  </si>
  <si>
    <t>Promedio de ingreso monetario total 2006.</t>
  </si>
  <si>
    <t>Promedio de ingreso monetario per cápita 2006.</t>
  </si>
  <si>
    <t>Donde 0 se corresponde con la perfecta igualdad y 1 se corresponde con la completa desigualdad.</t>
  </si>
  <si>
    <t>Coeficiente de Gini según el promedio de ingreso autónomo 2003.</t>
  </si>
  <si>
    <t>Ministerio de Planificación Nacional (MIDEPLAN). Encuesta CASEN 2003.</t>
  </si>
  <si>
    <t>Porcentaje de hogares con jefatura de mujeres 2006.</t>
  </si>
  <si>
    <t>Porcentaje de indigencia 2006.</t>
  </si>
  <si>
    <t>Porcentaje de pobreza no indigente 2006.</t>
  </si>
  <si>
    <t>Porcentaje de población no pobre 2006.</t>
  </si>
  <si>
    <t>Porcentaje de pobreza total 2006.</t>
  </si>
  <si>
    <t>Tasa por 100.</t>
  </si>
  <si>
    <t>Tasa total de participación laboral 2006.</t>
  </si>
  <si>
    <t>Tasa de desocupación 2006.</t>
  </si>
  <si>
    <t>Tasa de cesantía 2006.</t>
  </si>
  <si>
    <t>Población económicamente inserta en el sector económico primario.</t>
  </si>
  <si>
    <t>INE. En www.sinim.cl</t>
  </si>
  <si>
    <t>Población económicamente inserta en el sector económico secundario.</t>
  </si>
  <si>
    <t>Población económicamente inserta en el sector económico terciario.</t>
  </si>
  <si>
    <t>Porcentaje de asalariados sin contrato firmado CASEN 2006.</t>
  </si>
  <si>
    <t>MIDEPLAN. Encuesta CASEN. 2006.</t>
  </si>
  <si>
    <t>Porcentaje personas de 15 a 64 con condición de actividad activa que no cotiza 2006.</t>
  </si>
  <si>
    <t>Porcentaje de alfabetismo total 2006.</t>
  </si>
  <si>
    <t>Porcentaje de mayores de 14  años que sabe leer y escribir.</t>
  </si>
  <si>
    <t>Porcentaje de alfabetismo población de 25 y más años 2006.</t>
  </si>
  <si>
    <t>Porcentaje de adultos de 25 años y más que sabe leer y escribir.</t>
  </si>
  <si>
    <t>Promedio de años de escolaridad total 2006.</t>
  </si>
  <si>
    <t>En años de escolaridad.</t>
  </si>
  <si>
    <t>Promedio de años de escolaridad de las personas de 25 años y más 2006.</t>
  </si>
  <si>
    <t>Porcentaje de cobertura educacional total en población de 4 a 25 años 2006.</t>
  </si>
  <si>
    <t>Porcentaje de hogares totales con indicador de saneamiento deficitario 2006.</t>
  </si>
  <si>
    <t>En porcentaje. Según indicador de saneamiento elaborado por MIDEPLAN, solo hogares deficitarios.</t>
  </si>
  <si>
    <t>Porcentaje de hogares totales con indicador de materialidad irrecuperable 2006.</t>
  </si>
  <si>
    <t>En porcentaje. Según indicador de materialidad de la vivienda elaborado por MIDEPLAN, solo viviendas irrecuperables.</t>
  </si>
  <si>
    <t>Porcentaje de hogares totales con indicador de hacinamiento crítico 2006.</t>
  </si>
  <si>
    <t>En porcentaje. Según indicador de hacinamiento de la vivienda elaborado por MIDEPLAN, solo hogares con hacinamiento crítico.</t>
  </si>
  <si>
    <t>Porcentaje de hogares totales que tiene refrigerador 2006.</t>
  </si>
  <si>
    <t>En porcentaje. Solo hogares que tienen.</t>
  </si>
  <si>
    <t>Porcentaje de hogares totales que tiene calefont 2006.</t>
  </si>
  <si>
    <t>Porcentaje de hogares totales que tiene computador 2006.</t>
  </si>
  <si>
    <t>Metros cuadrados de áreas verdes con mantenimiento por babitante.</t>
  </si>
  <si>
    <t>En metros cuadrados por habitante.</t>
  </si>
  <si>
    <t>Tasa de denuncias por delitos de violencia intrafamiliar 2008.</t>
  </si>
  <si>
    <t>Tasa por 100.000 habitantes.</t>
  </si>
  <si>
    <t>Ministerio del Interior. http://www.seguridadpublica.gov.cl/filesapp/Tasas_VIF_ANUAL_2001_2010w.xls</t>
  </si>
  <si>
    <t>Tasa de denuncias por delitos de mayor connotación social 2008.</t>
  </si>
  <si>
    <t>Porcentaje de embarazadas en control menores de 15 años, 2008.</t>
  </si>
  <si>
    <t>En porcentaje. Solo población en control en el sistema público de salud.</t>
  </si>
  <si>
    <t>MINSAL. DEIS. REM.</t>
  </si>
  <si>
    <t>Porcentaje de embarazadas en control de 15 a 19 años, 2008.</t>
  </si>
  <si>
    <t>Porcentaje de niños menores de 6 años en control con malnutrición por déficit (-1 desviación estándar peso/talla), 2008.</t>
  </si>
  <si>
    <t>Porcentaje de niños menores de 6 años en control con malnutrición por déficit (-2 desviación estándar peso/talla), 2008.</t>
  </si>
  <si>
    <t>Porcentaje de niños menores de 6 años en control con malnutrición por exceso (+1 desviación estándar peso/talla), 2008.</t>
  </si>
  <si>
    <t>Porcentaje de niños menores de 6 años en control con malnutrición por exceso (+2 desviación estándar peso/talla), 2008.</t>
  </si>
  <si>
    <t>Tipo de administración de salud comunal.</t>
  </si>
  <si>
    <t>En tipo de administración.</t>
  </si>
  <si>
    <t>En kilómetros.</t>
  </si>
  <si>
    <t>Población total beneficiaria de FONASA 2009.</t>
  </si>
  <si>
    <t>En cantidad de personas.</t>
  </si>
  <si>
    <t>FONASA.</t>
  </si>
  <si>
    <t>Porcentaje de la población total que es beneficiaria de FONASA 2009.</t>
  </si>
  <si>
    <t>En porcentaje sobre la población regional.</t>
  </si>
  <si>
    <t>Población beneficiaria de FONASA con letra A 2009.</t>
  </si>
  <si>
    <t>Porcentaje de la población total que es beneficiaria de FONASA con letra A 2009.</t>
  </si>
  <si>
    <t>Población per cápita inscrita en la atención primaria de salud (APS) 2009.</t>
  </si>
  <si>
    <t>MINSAL. APS.</t>
  </si>
  <si>
    <t>Porcentaje de la población total que corresponde a población per cápita inscrita en APS 2009.</t>
  </si>
  <si>
    <t>Porcentaje de población que tiene previsión de salud del sistema público 2006.</t>
  </si>
  <si>
    <t>MIDEPLAN. Encuesta CASEN 2006.</t>
  </si>
  <si>
    <t>Porcentaje de población que tiene ISAPRE 2006.</t>
  </si>
  <si>
    <t>Porcentaje de población que no tiene previsión de salud (particulares) 2006.</t>
  </si>
  <si>
    <t>Porcentaje total de personas que declara haber tenido un problema de salud, enfermedad o accidente en el último mes, 2006.</t>
  </si>
  <si>
    <t>Porcentaje total de personas que declara haber tenido un problema de salud, enfermedad o accidente en el último mes y que no recibió atención, 2006.</t>
  </si>
  <si>
    <t>En porcentaje sobre la población que declara haber tenido un problema de salud, enfermedad o accidente en el último mes. La no atención considera a quienes no consultaron, perdieron la hora o no obtuvieron hora.</t>
  </si>
  <si>
    <t>Porcentaje de mujeres de 15 a 64 años que afirma haberse realizado el PAP en los últimos 3 años, 2006.</t>
  </si>
  <si>
    <t>Porcentaje de mujeres de 25 a 64 años que afirma haberse realizado el PAP en los últimos 3 años, 2006.</t>
  </si>
  <si>
    <t>Porcentaje de menores de 6 años en control en el sistema público de salud 2008.</t>
  </si>
  <si>
    <t>En porcentaje sobre la población regional de esa edad.</t>
  </si>
  <si>
    <t>Porcentaje de personas de 65 y más  años en control en el sistema público de salud 2008.</t>
  </si>
  <si>
    <t>Porcentaje de personas de 15 y más años que precibe su salud como muy buena o buena.</t>
  </si>
  <si>
    <t>En porcentaje respecto a población de 15 años y más. Respuestas muy buena y buena.</t>
  </si>
  <si>
    <t>MIDEPLAN. Encuesta CASEN 2003.</t>
  </si>
  <si>
    <t>Porcentaje de personas de 15 y más años que precibe su salud como muy mala o mala.</t>
  </si>
  <si>
    <t>En porcentaje respecto a población de 15 años y más. Respuestas muy mala y mala.</t>
  </si>
  <si>
    <t>Tasa acumulada de notificaciones por VIH desde 1984 a 2008.</t>
  </si>
  <si>
    <t>En tasa por 100.000 habitantes.</t>
  </si>
  <si>
    <t>MINSAl. Departamento de Epidemiología.</t>
  </si>
  <si>
    <t>1984 - 2008</t>
  </si>
  <si>
    <t>Tasa acumulada de notificaciones por SIDA desde 1984 a 2008.</t>
  </si>
  <si>
    <t>Tasa acumulada de notificaciones por VIH y SIDA desde 1984 a 2008.</t>
  </si>
  <si>
    <t>MINSAL. DEIS. Estadísticas vitales.</t>
  </si>
  <si>
    <t>1997 - 2006</t>
  </si>
  <si>
    <t>Tasa observada de mortalidad general total por 100.000 habitantes.</t>
  </si>
  <si>
    <t>vcom1997a2006TasaMortGralAjusH</t>
  </si>
  <si>
    <t>vcom1997a2006TasaMortGralAjustM</t>
  </si>
  <si>
    <t>vcom1997a2006TasaMortGralAjustT</t>
  </si>
  <si>
    <t>Tasa observada de mortalidad general en hombres por 100.000 habitantes.</t>
  </si>
  <si>
    <t>Tasa observada de mortalidad general en mujeresl por 100.000 habitantes.</t>
  </si>
  <si>
    <t>Tasa ajustada de mortalidad general en hombres por 100.000 habitantes.</t>
  </si>
  <si>
    <t>Tasa ajustada de mortalidad general en mujeresl por 100.000 habitantes.</t>
  </si>
  <si>
    <t>Tasa ajustada de mortalidad general total por 100.000 habitantes.</t>
  </si>
  <si>
    <t>Tasa ajustada de mortalidad por enfermedades del sistema circulatorio en hombres por 100.000 habitantes.</t>
  </si>
  <si>
    <t>Tasa ajustada de mortalidad por enfermedades del sistema circulatorio en mujeresl por 100.000 habitantes.</t>
  </si>
  <si>
    <t>Tasa ajustada de mortalidad por enfermedades del sistema circulatorio total por 100.000 habitantes.</t>
  </si>
  <si>
    <t>Tasa observada de mortalidad por enfermedades del sistema circulatorio en hombres por 100.000 habitantes.</t>
  </si>
  <si>
    <t>Tasa observada de mortalidad por enfermedades del sistema circulatorio total por 100.000 habitantes.</t>
  </si>
  <si>
    <t>Tasa ajustada de mortalidad por tumores en hombres por 100.000 habitantes.</t>
  </si>
  <si>
    <t>Tasa ajustada de mortalidad por tumores en mujeresl por 100.000 habitantes.</t>
  </si>
  <si>
    <t>Tasa ajustada de mortalidad por tumores total por 100.000 habitantes.</t>
  </si>
  <si>
    <t>Tasa observada de mortalidad por tumores en hombres por 100.000 habitantes.</t>
  </si>
  <si>
    <t>Tasa observada de mortalidad por tumores total por 100.000 habitantes.</t>
  </si>
  <si>
    <t>Tasa ajustada de mortalidad por traumatismos y envenenamiento en hombres por 100.000 habitantes.</t>
  </si>
  <si>
    <t>Tasa ajustada de mortalidad por traumatismos y envenenamiento total por 100.000 habitantes.</t>
  </si>
  <si>
    <t>Tasa observada de mortalidad por traumatismos y envenenamiento en hombres por 100.000 habitantes.</t>
  </si>
  <si>
    <t>Tasa observada de mortalidad por traumatismos y envenenamiento en mujeresl por 100.000 habitantes.</t>
  </si>
  <si>
    <t>Tasa observada de mortalidad por traumatismos y envenenamiento total por 100.000 habitantes.</t>
  </si>
  <si>
    <t>Tasa ajustada de mortalidad por traumatismos y envenenamiento en mujeres por 100.000 habitantes.</t>
  </si>
  <si>
    <t>Tasa observada de mortalidad por enfermedades del sistema circulatorio en mujeres por 100.000 habitantes.</t>
  </si>
  <si>
    <t>Tasa observada de mortalidad por tumores en mujeres por 100.000 habitantes.</t>
  </si>
  <si>
    <t>En número de años por cada 1.000 hombres.</t>
  </si>
  <si>
    <t xml:space="preserve">Elaboración propia según datos DEIS - INE/CELADE.  </t>
  </si>
  <si>
    <t>Tasa de años de vida potencialmente perdidos antes de alcanzar los 80 años de edad por cada 1.000 hombres 1997 - 2006.</t>
  </si>
  <si>
    <t>Distribución porcentual de la suma de los AVPP de hombres con respecto a la región 1997 - 2006.</t>
  </si>
  <si>
    <t>En porcentaje sore la suma de AVPP de hombres de la región.</t>
  </si>
  <si>
    <t>En cantidad de AVPP de hombres.</t>
  </si>
  <si>
    <t>Suma de los AVPP de los hombres que en el decenio 1997 - 2006 fallecieron antes de alcanzar los 80 años de edad.</t>
  </si>
  <si>
    <t>En promedio de AVPP de hombres.</t>
  </si>
  <si>
    <t>Pérdida promedio de AVPP por cada defunción de un hombre ocurrida en el decenio 1997 - 2006.</t>
  </si>
  <si>
    <t>Suma de los AVPP de las mujeres que en el decenio 1997 - 2006 fallecieron antes de alcanzar los 80 años de edad.</t>
  </si>
  <si>
    <t>Distribución porcentual de la suma de los AVPP de mujeres con respecto a la región 1997 - 2006.</t>
  </si>
  <si>
    <t>Pérdida promedio de AVPP por cada defunción de una mujer ocurrida en el decenio 1997 - 2006.</t>
  </si>
  <si>
    <t>Tasa de años de vida potencialmente perdidos antes de alcanzar los 80 años de edad por cada 1.000 mujeres 1997 - 2006.</t>
  </si>
  <si>
    <t>En cantidad de AVPP de mujeres.</t>
  </si>
  <si>
    <t>En porcentaje sore la suma de AVPP de mujeres de la región.</t>
  </si>
  <si>
    <t>En promedio de AVPP de mujeres.</t>
  </si>
  <si>
    <t>En número de años por cada 1.000 mujeres</t>
  </si>
  <si>
    <t>Suma de los AVPP de las personas que en el decenio 1997 - 2006 fallecieron antes de alcanzar los 80 años de edad.</t>
  </si>
  <si>
    <t>Distribución porcentual de la suma de los AVPP con respecto a la región 1997 - 2006.</t>
  </si>
  <si>
    <t>Pérdida promedio de AVPP por cada defunción de una persona ocurrida en el decenio 1997 - 2006.</t>
  </si>
  <si>
    <t>Tasa de años de vida potencialmente perdidos antes de alcanzar los 80 años de edad por cada 1.000 personas 1997 - 2006.</t>
  </si>
  <si>
    <t>En cantidad de AVPP.</t>
  </si>
  <si>
    <t>En porcentaje sore la suma de AVPP de la región.</t>
  </si>
  <si>
    <t>En promedio de AVPP.</t>
  </si>
  <si>
    <t>En número de años por cada 1.000 personas.</t>
  </si>
  <si>
    <t>En años de vida.</t>
  </si>
  <si>
    <t>Esperanza de vida al nacer total 1997 - 2006.</t>
  </si>
  <si>
    <t>Esperanza de vida a los 20 años total 1997 - 2006.</t>
  </si>
  <si>
    <t>Esperanza de vida al nacer de hombres 1997 - 2006.</t>
  </si>
  <si>
    <t>Esperanza de vida a los 20 años de hombres 1997 - 2006.</t>
  </si>
  <si>
    <t>Esperanza de vida al nacer de mujeres 1997 - 2006.</t>
  </si>
  <si>
    <t>Esperanza de vida a los 20 años de mujeres 1997 - 2006.</t>
  </si>
  <si>
    <t>Esperanza de vida a los 20 años de personas con 0 a 8 años de estudio trienio 1997 - 2006.</t>
  </si>
  <si>
    <t>Esperanza de vida a los 20 años de personas con 9 a 12 años de estudio trienio 1997 - 2006.</t>
  </si>
  <si>
    <t>Esperanza de vida a los 20 años de personas con 13 o más años de estudio trienio 1997 - 2006.</t>
  </si>
  <si>
    <t>Esperanza de vida a los 20 años de hombres con 0 a 8 años de estudio trienio 1997 - 2006.</t>
  </si>
  <si>
    <t>Esperanza de vida a los 20 años de hombres con 9 a 12 años de estudio trienio 1997 - 2006.</t>
  </si>
  <si>
    <t>Esperanza de vida a los 20 años de hombres con 13 o más años de estudio trienio 1997 - 2006.</t>
  </si>
  <si>
    <t>Esperanza de vida a los 20 años de mujeres con 0 a 8 años de estudio trienio 1997 - 2006.</t>
  </si>
  <si>
    <t>Esperanza de vida a los 20 años de mujeres con 9 a 12 años de estudio trienio 1997 - 2006.</t>
  </si>
  <si>
    <t>Esperanza de vida a los 20 años de mujeres con 13 o más años de estudio trienio 1997 - 2006.</t>
  </si>
  <si>
    <t>Tasa ajustada de mortalidad infantil por 1.000 nacidos vivos decenio 1997 - 2006.</t>
  </si>
  <si>
    <t>Tasa por 1.000 nacidos vivos.</t>
  </si>
  <si>
    <t>Tasa ajustada de mortalidad infantil de hombres por 1.000 nacidos vivos decenio 1997 - 2006.</t>
  </si>
  <si>
    <t>Tasa ajustada de mortalidad infantil de mujeres por 1.000 nacidos vivos decenio 1997 - 2006.</t>
  </si>
  <si>
    <t>Tasa ajustada de mortalidad infantil por 1.000 nacidos vivos de madres con 0 a 8 años de estudio decenio 1997 - 2006.</t>
  </si>
  <si>
    <t>Tasa ajustada de mortalidad infantil por 1.000 nacidos vivos de madres con 9 a 12 años de estudio decenio 1997 - 2006.</t>
  </si>
  <si>
    <t>Tasa ajustada de mortalidad infantil por 1.000 nacidos vivos de madres con 13 y más años de estudio decenio 1996 - 2006.</t>
  </si>
  <si>
    <t>Tasa ajustada de mortalidad infantil de hombres por 1.000 nacidos vivos de madres con 0 a 8 años de estudio decenio 1997 - 2006.</t>
  </si>
  <si>
    <t>Tasa ajustada de mortalidad infantil de hombres por 1.000 nacidos vivos de madres con 9 a 12 años de estudio decenio 1997 - 2006.</t>
  </si>
  <si>
    <t>Tasa ajustada de mortalidad infantil de hombres por 1.000 nacidos vivos de madres con 13 y más años de estudio decenio 1996 - 2006.</t>
  </si>
  <si>
    <t>Tasa ajustada de mortalidad infantil de mujeres por 1.000 nacidos vivos de madres con 0 a 8 años de estudio decenio 1997 - 2006.</t>
  </si>
  <si>
    <t>Tasa ajustada de mortalidad infantil de mujeres por 1.000 nacidos vivos de madres con 9 a 12 años de estudio decenio 1997 - 2006.</t>
  </si>
  <si>
    <t>Tasa ajustada de mortalidad infantil de mujeres por 1.000 nacidos vivos de madres con 13 y más años de estudio decenio 1996 - 2006.</t>
  </si>
  <si>
    <t>Tasa observada de mortalidad infantil por 1.000 nacidos vivos decenio 1997 - 2006.</t>
  </si>
  <si>
    <t>Tasa observada de mortalidad infantil de hombres por 1.000 nacidos vivos decenio 1997 - 2006.</t>
  </si>
  <si>
    <t>Tasa observada de mortalidad infantil de mujeres por 1.000 nacidos vivos decenio 1997 - 2006.</t>
  </si>
  <si>
    <t>Tasa observada de mortalidad infantil de hombres por 1.000 nacidos vivos de madres con 0 a 8 años de estudio decenio 1997 - 2006.</t>
  </si>
  <si>
    <t>Tasa observada de mortalidad infantil de hombres por 1.000 nacidos vivos de madres con 9 a 12 años de estudio decenio 1997 - 2006.</t>
  </si>
  <si>
    <t>Tasa observada de mortalidad infantil de hombres por 1.000 nacidos vivos de madres con 13 y más años de estudio decenio 1996 - 2006.</t>
  </si>
  <si>
    <t>Tasa observada de mortalidad infantil de mujeres por 1.000 nacidos vivos de madres con 0 a 8 años de estudio decenio 1997 - 2006.</t>
  </si>
  <si>
    <t>Tasa observada de mortalidad infantil de mujeres por 1.000 nacidos vivos de madres con 9 a 12 años de estudio decenio 1997 - 2006.</t>
  </si>
  <si>
    <t>Tasa observada de mortalidad infantil de mujeres por 1.000 nacidos vivos de madres con 13 y más años de estudio decenio 1996 - 2006.</t>
  </si>
  <si>
    <t>Tasa observada de mortalidad infantil por 1.000 nacidos vivos de madres con 0 a 8 años de estudio decenio 1997 - 2006.</t>
  </si>
  <si>
    <t>Tasa observada de mortalidad infantil por 1.000 nacidos vivos de madres con 9 a 12 años de estudio decenio 1997 - 2006.</t>
  </si>
  <si>
    <t>Tasa observada de mortalidad infantil por 1.000 nacidos vivos de madres con 13 y más años de estudio decenio 1996 - 2006.</t>
  </si>
  <si>
    <t>NOTAS</t>
  </si>
  <si>
    <t>Para todas las regiones: Considerar la cantidad de habitantes al interpretar los datos de daño en salud.</t>
  </si>
  <si>
    <t>Puntaje Índice de Territorios Aislados.</t>
  </si>
  <si>
    <t>Distancia (km) desde la capital comunal al Hospital de Referencia, Base o Emergencia.</t>
  </si>
  <si>
    <t>Porcentaje de población activa ocupada.</t>
  </si>
  <si>
    <t>vcom1997a2006DefMenos50</t>
  </si>
  <si>
    <t>Cantidad de defunciones.</t>
  </si>
  <si>
    <t>Elaboración propia según datos MINSAL. DEIS. Estadísticas vitales.</t>
  </si>
  <si>
    <t>vcom1997a2006TotDef</t>
  </si>
  <si>
    <t>Total de defunciones decenio 1996 - 2006.</t>
  </si>
  <si>
    <t>vcom1997a2006Swaroop</t>
  </si>
  <si>
    <t>Índice de Swarop decenio 1997 - 2006.</t>
  </si>
  <si>
    <t>Defunciones en mayores de 50 años decenio 1996 - 2006.</t>
  </si>
  <si>
    <t>vcom1997a2006DefMás50</t>
  </si>
  <si>
    <t>vcomIES1997a2006</t>
  </si>
  <si>
    <t>Índice de equidad en salud 1997 - 2006.</t>
  </si>
  <si>
    <t>Elaboración propia según datos MINSAL. DEIS. Estadísticas vitales y metodología adaptada del IDH 2003. 2010.</t>
  </si>
  <si>
    <t>vcomCuadranteEVeIES</t>
  </si>
  <si>
    <t>Cuadrante de posición de la comuna según grafico de esperanza de vida al nacer e índice de equidad en salud 1997 - 2006.</t>
  </si>
  <si>
    <t>En número donde1 es la mejor situación y 4 la peor.</t>
  </si>
  <si>
    <t>Encuesta SINIM. 2008. En www.sinim.cl.</t>
  </si>
  <si>
    <t>Porcentaje de las defunciones totales que corresponden a mayores de 50 años.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</si>
</sst>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0.000"/>
    <numFmt numFmtId="183" formatCode="0.0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00"/>
    <numFmt numFmtId="189" formatCode="#,##0.0000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182" fontId="2" fillId="0" borderId="0" xfId="0" applyNumberFormat="1" applyFont="1" applyAlignment="1">
      <alignment/>
    </xf>
    <xf numFmtId="18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2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/>
    </xf>
    <xf numFmtId="182" fontId="2" fillId="0" borderId="0" xfId="0" applyNumberFormat="1" applyFont="1" applyBorder="1" applyAlignment="1">
      <alignment/>
    </xf>
    <xf numFmtId="182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181" fontId="2" fillId="0" borderId="0" xfId="0" applyNumberFormat="1" applyFont="1" applyAlignment="1">
      <alignment horizontal="right"/>
    </xf>
    <xf numFmtId="180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9" fontId="2" fillId="0" borderId="0" xfId="0" applyNumberFormat="1" applyFont="1" applyAlignment="1">
      <alignment/>
    </xf>
    <xf numFmtId="181" fontId="1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183" fontId="2" fillId="0" borderId="0" xfId="0" applyNumberFormat="1" applyFont="1" applyAlignment="1">
      <alignment/>
    </xf>
    <xf numFmtId="181" fontId="3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181" fontId="2" fillId="0" borderId="0" xfId="0" applyNumberFormat="1" applyFont="1" applyAlignment="1">
      <alignment/>
    </xf>
    <xf numFmtId="18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180" fontId="1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41" fontId="3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8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8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81" fontId="2" fillId="0" borderId="0" xfId="0" applyNumberFormat="1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/>
    </xf>
    <xf numFmtId="181" fontId="1" fillId="0" borderId="0" xfId="0" applyNumberFormat="1" applyFont="1" applyBorder="1" applyAlignment="1">
      <alignment vertical="center"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182" fontId="1" fillId="0" borderId="11" xfId="0" applyNumberFormat="1" applyFont="1" applyBorder="1" applyAlignment="1">
      <alignment horizontal="left" vertical="center"/>
    </xf>
    <xf numFmtId="2" fontId="1" fillId="0" borderId="11" xfId="0" applyNumberFormat="1" applyFont="1" applyBorder="1" applyAlignment="1">
      <alignment horizontal="left" vertical="center"/>
    </xf>
    <xf numFmtId="181" fontId="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182" fontId="1" fillId="0" borderId="11" xfId="0" applyNumberFormat="1" applyFont="1" applyBorder="1" applyAlignment="1">
      <alignment horizontal="left"/>
    </xf>
    <xf numFmtId="182" fontId="1" fillId="0" borderId="11" xfId="0" applyNumberFormat="1" applyFont="1" applyFill="1" applyBorder="1" applyAlignment="1">
      <alignment horizontal="left"/>
    </xf>
    <xf numFmtId="3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181" fontId="1" fillId="0" borderId="11" xfId="0" applyNumberFormat="1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9" fontId="1" fillId="0" borderId="11" xfId="0" applyNumberFormat="1" applyFont="1" applyBorder="1" applyAlignment="1">
      <alignment horizontal="left"/>
    </xf>
    <xf numFmtId="2" fontId="1" fillId="0" borderId="11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left"/>
    </xf>
    <xf numFmtId="181" fontId="1" fillId="0" borderId="11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181" fontId="1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/>
    </xf>
    <xf numFmtId="181" fontId="1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 wrapText="1"/>
    </xf>
    <xf numFmtId="18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 wrapText="1"/>
    </xf>
    <xf numFmtId="181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18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1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tabSelected="1" zoomScalePageLayoutView="0" workbookViewId="0" topLeftCell="C160">
      <selection activeCell="D186" sqref="D186"/>
    </sheetView>
  </sheetViews>
  <sheetFormatPr defaultColWidth="11.421875" defaultRowHeight="12.75"/>
  <cols>
    <col min="1" max="1" width="40.28125" style="0" bestFit="1" customWidth="1"/>
    <col min="2" max="2" width="107.28125" style="0" bestFit="1" customWidth="1"/>
    <col min="3" max="3" width="72.7109375" style="0" customWidth="1"/>
    <col min="4" max="4" width="51.57421875" style="0" bestFit="1" customWidth="1"/>
  </cols>
  <sheetData>
    <row r="1" spans="1:5" ht="12.75">
      <c r="A1" s="64" t="s">
        <v>217</v>
      </c>
      <c r="B1" s="64" t="s">
        <v>218</v>
      </c>
      <c r="C1" s="64" t="s">
        <v>219</v>
      </c>
      <c r="D1" s="64" t="s">
        <v>220</v>
      </c>
      <c r="E1" s="64" t="s">
        <v>221</v>
      </c>
    </row>
    <row r="2" spans="1:5" ht="12.75">
      <c r="A2" s="70" t="s">
        <v>140</v>
      </c>
      <c r="B2" s="65" t="s">
        <v>223</v>
      </c>
      <c r="C2" s="65" t="s">
        <v>224</v>
      </c>
      <c r="D2" s="65" t="s">
        <v>225</v>
      </c>
      <c r="E2" s="65">
        <v>2009</v>
      </c>
    </row>
    <row r="3" spans="1:5" ht="12.75">
      <c r="A3" s="69" t="s">
        <v>123</v>
      </c>
      <c r="B3" s="65" t="s">
        <v>223</v>
      </c>
      <c r="C3" s="65" t="s">
        <v>226</v>
      </c>
      <c r="D3" s="65" t="s">
        <v>225</v>
      </c>
      <c r="E3" s="65">
        <v>2009</v>
      </c>
    </row>
    <row r="4" spans="1:5" ht="12.75">
      <c r="A4" s="69" t="s">
        <v>141</v>
      </c>
      <c r="B4" s="65" t="s">
        <v>227</v>
      </c>
      <c r="C4" s="65" t="s">
        <v>228</v>
      </c>
      <c r="D4" s="65" t="s">
        <v>228</v>
      </c>
      <c r="E4" s="65" t="s">
        <v>228</v>
      </c>
    </row>
    <row r="5" spans="1:5" ht="12.75">
      <c r="A5" s="69" t="s">
        <v>222</v>
      </c>
      <c r="B5" s="65" t="s">
        <v>229</v>
      </c>
      <c r="C5" s="65" t="s">
        <v>228</v>
      </c>
      <c r="D5" s="65" t="s">
        <v>228</v>
      </c>
      <c r="E5" s="65" t="s">
        <v>228</v>
      </c>
    </row>
    <row r="6" spans="1:5" ht="12.75">
      <c r="A6" s="69" t="s">
        <v>0</v>
      </c>
      <c r="B6" s="65" t="s">
        <v>230</v>
      </c>
      <c r="C6" s="65" t="s">
        <v>228</v>
      </c>
      <c r="D6" s="65" t="s">
        <v>228</v>
      </c>
      <c r="E6" s="65" t="s">
        <v>228</v>
      </c>
    </row>
    <row r="7" spans="1:5" ht="12.75">
      <c r="A7" s="71" t="s">
        <v>1</v>
      </c>
      <c r="B7" s="66" t="s">
        <v>233</v>
      </c>
      <c r="C7" s="66" t="s">
        <v>231</v>
      </c>
      <c r="D7" s="66" t="s">
        <v>232</v>
      </c>
      <c r="E7" s="66">
        <v>2008</v>
      </c>
    </row>
    <row r="8" spans="1:5" ht="12.75">
      <c r="A8" s="72" t="s">
        <v>2</v>
      </c>
      <c r="B8" s="66" t="s">
        <v>234</v>
      </c>
      <c r="C8" s="66" t="s">
        <v>235</v>
      </c>
      <c r="D8" s="66" t="s">
        <v>236</v>
      </c>
      <c r="E8" s="66">
        <v>2009</v>
      </c>
    </row>
    <row r="9" spans="1:5" ht="12.75">
      <c r="A9" s="71" t="s">
        <v>3</v>
      </c>
      <c r="B9" s="65" t="s">
        <v>237</v>
      </c>
      <c r="C9" s="66" t="s">
        <v>238</v>
      </c>
      <c r="D9" s="66" t="s">
        <v>239</v>
      </c>
      <c r="E9" s="66">
        <v>2009</v>
      </c>
    </row>
    <row r="10" spans="1:5" ht="12.75">
      <c r="A10" s="73" t="s">
        <v>4</v>
      </c>
      <c r="B10" s="65" t="s">
        <v>240</v>
      </c>
      <c r="C10" s="65" t="s">
        <v>242</v>
      </c>
      <c r="D10" s="66" t="s">
        <v>241</v>
      </c>
      <c r="E10" s="66">
        <v>2009</v>
      </c>
    </row>
    <row r="11" spans="1:5" ht="12.75">
      <c r="A11" s="74" t="s">
        <v>60</v>
      </c>
      <c r="B11" s="65" t="s">
        <v>243</v>
      </c>
      <c r="C11" s="65" t="s">
        <v>244</v>
      </c>
      <c r="D11" s="66" t="s">
        <v>241</v>
      </c>
      <c r="E11" s="66">
        <v>2009</v>
      </c>
    </row>
    <row r="12" spans="1:5" ht="12.75">
      <c r="A12" s="72" t="s">
        <v>5</v>
      </c>
      <c r="B12" s="65" t="s">
        <v>245</v>
      </c>
      <c r="C12" s="66" t="s">
        <v>246</v>
      </c>
      <c r="D12" s="66" t="s">
        <v>236</v>
      </c>
      <c r="E12" s="66">
        <v>2009</v>
      </c>
    </row>
    <row r="13" spans="1:5" ht="12.75">
      <c r="A13" s="75" t="s">
        <v>6</v>
      </c>
      <c r="B13" s="65" t="s">
        <v>247</v>
      </c>
      <c r="C13" s="66" t="s">
        <v>248</v>
      </c>
      <c r="D13" s="66" t="s">
        <v>236</v>
      </c>
      <c r="E13" s="66">
        <v>2009</v>
      </c>
    </row>
    <row r="14" spans="1:5" ht="12.75">
      <c r="A14" s="72" t="s">
        <v>7</v>
      </c>
      <c r="B14" s="65" t="s">
        <v>249</v>
      </c>
      <c r="C14" s="66" t="s">
        <v>246</v>
      </c>
      <c r="D14" s="66" t="s">
        <v>236</v>
      </c>
      <c r="E14" s="66">
        <v>2009</v>
      </c>
    </row>
    <row r="15" spans="1:5" ht="12.75">
      <c r="A15" s="75" t="s">
        <v>8</v>
      </c>
      <c r="B15" s="65" t="s">
        <v>250</v>
      </c>
      <c r="C15" s="66" t="s">
        <v>248</v>
      </c>
      <c r="D15" s="66" t="s">
        <v>236</v>
      </c>
      <c r="E15" s="66">
        <v>2009</v>
      </c>
    </row>
    <row r="16" spans="1:5" ht="12.75">
      <c r="A16" s="75" t="s">
        <v>9</v>
      </c>
      <c r="B16" s="66" t="s">
        <v>251</v>
      </c>
      <c r="C16" s="66" t="s">
        <v>252</v>
      </c>
      <c r="D16" s="66" t="s">
        <v>241</v>
      </c>
      <c r="E16" s="66">
        <v>2009</v>
      </c>
    </row>
    <row r="17" spans="1:5" ht="12.75">
      <c r="A17" s="72" t="s">
        <v>10</v>
      </c>
      <c r="B17" s="66" t="s">
        <v>253</v>
      </c>
      <c r="C17" s="66" t="s">
        <v>246</v>
      </c>
      <c r="D17" s="66" t="s">
        <v>236</v>
      </c>
      <c r="E17" s="66">
        <v>2009</v>
      </c>
    </row>
    <row r="18" spans="1:5" ht="12.75">
      <c r="A18" s="75" t="s">
        <v>11</v>
      </c>
      <c r="B18" s="66" t="s">
        <v>254</v>
      </c>
      <c r="C18" s="66" t="s">
        <v>248</v>
      </c>
      <c r="D18" s="66" t="s">
        <v>236</v>
      </c>
      <c r="E18" s="66">
        <v>2009</v>
      </c>
    </row>
    <row r="19" spans="1:5" ht="12.75">
      <c r="A19" s="72" t="s">
        <v>12</v>
      </c>
      <c r="B19" s="66" t="s">
        <v>255</v>
      </c>
      <c r="C19" s="66" t="s">
        <v>246</v>
      </c>
      <c r="D19" s="66" t="s">
        <v>236</v>
      </c>
      <c r="E19" s="66">
        <v>2009</v>
      </c>
    </row>
    <row r="20" spans="1:5" ht="12.75">
      <c r="A20" s="75" t="s">
        <v>13</v>
      </c>
      <c r="B20" s="66" t="s">
        <v>256</v>
      </c>
      <c r="C20" s="66" t="s">
        <v>248</v>
      </c>
      <c r="D20" s="66" t="s">
        <v>236</v>
      </c>
      <c r="E20" s="66">
        <v>2009</v>
      </c>
    </row>
    <row r="21" spans="1:5" ht="12.75">
      <c r="A21" s="72" t="s">
        <v>14</v>
      </c>
      <c r="B21" s="66" t="s">
        <v>257</v>
      </c>
      <c r="C21" s="66" t="s">
        <v>246</v>
      </c>
      <c r="D21" s="66" t="s">
        <v>236</v>
      </c>
      <c r="E21" s="66">
        <v>2009</v>
      </c>
    </row>
    <row r="22" spans="1:5" ht="12.75">
      <c r="A22" s="75" t="s">
        <v>15</v>
      </c>
      <c r="B22" s="66" t="s">
        <v>258</v>
      </c>
      <c r="C22" s="66" t="s">
        <v>248</v>
      </c>
      <c r="D22" s="66" t="s">
        <v>236</v>
      </c>
      <c r="E22" s="66">
        <v>2009</v>
      </c>
    </row>
    <row r="23" spans="1:5" ht="12.75">
      <c r="A23" s="75" t="s">
        <v>16</v>
      </c>
      <c r="B23" s="66" t="s">
        <v>259</v>
      </c>
      <c r="C23" s="65" t="s">
        <v>260</v>
      </c>
      <c r="D23" s="66" t="s">
        <v>241</v>
      </c>
      <c r="E23" s="66">
        <v>2009</v>
      </c>
    </row>
    <row r="24" spans="1:5" ht="12.75">
      <c r="A24" s="67" t="s">
        <v>17</v>
      </c>
      <c r="B24" s="66" t="s">
        <v>261</v>
      </c>
      <c r="C24" s="65" t="s">
        <v>262</v>
      </c>
      <c r="D24" s="66" t="s">
        <v>241</v>
      </c>
      <c r="E24" s="66">
        <v>2009</v>
      </c>
    </row>
    <row r="25" spans="1:5" ht="12.75">
      <c r="A25" s="72" t="s">
        <v>18</v>
      </c>
      <c r="B25" s="66" t="s">
        <v>263</v>
      </c>
      <c r="C25" s="66" t="s">
        <v>235</v>
      </c>
      <c r="D25" s="66" t="s">
        <v>236</v>
      </c>
      <c r="E25" s="66">
        <v>2020</v>
      </c>
    </row>
    <row r="26" spans="1:5" ht="12.75">
      <c r="A26" s="73" t="s">
        <v>19</v>
      </c>
      <c r="B26" s="65" t="s">
        <v>264</v>
      </c>
      <c r="C26" s="65" t="s">
        <v>242</v>
      </c>
      <c r="D26" s="66" t="s">
        <v>241</v>
      </c>
      <c r="E26" s="66">
        <v>2020</v>
      </c>
    </row>
    <row r="27" spans="1:5" ht="12.75">
      <c r="A27" s="74" t="s">
        <v>61</v>
      </c>
      <c r="B27" s="65" t="s">
        <v>265</v>
      </c>
      <c r="C27" s="65" t="s">
        <v>244</v>
      </c>
      <c r="D27" s="66" t="s">
        <v>241</v>
      </c>
      <c r="E27" s="66">
        <v>2020</v>
      </c>
    </row>
    <row r="28" spans="1:5" ht="12.75">
      <c r="A28" s="75" t="s">
        <v>62</v>
      </c>
      <c r="B28" s="65" t="s">
        <v>266</v>
      </c>
      <c r="C28" s="66" t="s">
        <v>248</v>
      </c>
      <c r="D28" s="65" t="s">
        <v>268</v>
      </c>
      <c r="E28" s="66">
        <v>2006</v>
      </c>
    </row>
    <row r="29" spans="1:5" ht="12.75">
      <c r="A29" s="75" t="s">
        <v>40</v>
      </c>
      <c r="B29" s="66" t="s">
        <v>267</v>
      </c>
      <c r="C29" s="66" t="s">
        <v>248</v>
      </c>
      <c r="D29" s="65" t="s">
        <v>268</v>
      </c>
      <c r="E29" s="66">
        <v>2006</v>
      </c>
    </row>
    <row r="30" spans="1:5" ht="12.75">
      <c r="A30" s="76" t="s">
        <v>41</v>
      </c>
      <c r="B30" s="65" t="s">
        <v>269</v>
      </c>
      <c r="C30" s="65" t="s">
        <v>270</v>
      </c>
      <c r="D30" s="65" t="s">
        <v>271</v>
      </c>
      <c r="E30" s="65">
        <v>2008</v>
      </c>
    </row>
    <row r="31" spans="1:5" ht="12.75">
      <c r="A31" s="69" t="s">
        <v>42</v>
      </c>
      <c r="B31" s="65" t="s">
        <v>272</v>
      </c>
      <c r="C31" s="65" t="s">
        <v>273</v>
      </c>
      <c r="D31" s="65" t="s">
        <v>271</v>
      </c>
      <c r="E31" s="65">
        <v>2008</v>
      </c>
    </row>
    <row r="32" spans="1:5" ht="12.75">
      <c r="A32" s="69" t="s">
        <v>51</v>
      </c>
      <c r="B32" s="65" t="s">
        <v>274</v>
      </c>
      <c r="C32" s="65" t="s">
        <v>275</v>
      </c>
      <c r="D32" s="65" t="s">
        <v>271</v>
      </c>
      <c r="E32" s="65">
        <v>2008</v>
      </c>
    </row>
    <row r="33" spans="1:5" ht="12.75">
      <c r="A33" s="69" t="s">
        <v>43</v>
      </c>
      <c r="B33" s="65" t="s">
        <v>276</v>
      </c>
      <c r="C33" s="65" t="s">
        <v>270</v>
      </c>
      <c r="D33" s="65" t="s">
        <v>271</v>
      </c>
      <c r="E33" s="65">
        <v>2008</v>
      </c>
    </row>
    <row r="34" spans="1:5" ht="12.75">
      <c r="A34" s="77" t="s">
        <v>70</v>
      </c>
      <c r="B34" s="87" t="s">
        <v>277</v>
      </c>
      <c r="C34" s="65" t="s">
        <v>278</v>
      </c>
      <c r="D34" s="66" t="s">
        <v>279</v>
      </c>
      <c r="E34" s="66">
        <v>2003</v>
      </c>
    </row>
    <row r="35" spans="1:5" ht="12.75">
      <c r="A35" s="77" t="s">
        <v>44</v>
      </c>
      <c r="B35" s="65" t="s">
        <v>280</v>
      </c>
      <c r="C35" s="65" t="s">
        <v>278</v>
      </c>
      <c r="D35" s="66" t="s">
        <v>281</v>
      </c>
      <c r="E35" s="66">
        <v>2006</v>
      </c>
    </row>
    <row r="36" spans="1:5" ht="12.75">
      <c r="A36" s="69" t="s">
        <v>46</v>
      </c>
      <c r="B36" s="87" t="s">
        <v>284</v>
      </c>
      <c r="C36" s="65" t="s">
        <v>278</v>
      </c>
      <c r="D36" s="65" t="s">
        <v>283</v>
      </c>
      <c r="E36" s="65">
        <v>2006</v>
      </c>
    </row>
    <row r="37" spans="1:5" ht="12.75">
      <c r="A37" s="69" t="s">
        <v>47</v>
      </c>
      <c r="B37" s="87" t="s">
        <v>285</v>
      </c>
      <c r="C37" s="65" t="s">
        <v>278</v>
      </c>
      <c r="D37" s="65" t="s">
        <v>283</v>
      </c>
      <c r="E37" s="65">
        <v>2006</v>
      </c>
    </row>
    <row r="38" spans="1:5" ht="12.75">
      <c r="A38" s="69" t="s">
        <v>48</v>
      </c>
      <c r="B38" s="88" t="s">
        <v>286</v>
      </c>
      <c r="C38" s="65" t="s">
        <v>278</v>
      </c>
      <c r="D38" s="65" t="s">
        <v>283</v>
      </c>
      <c r="E38" s="65">
        <v>2006</v>
      </c>
    </row>
    <row r="39" spans="1:5" ht="12.75">
      <c r="A39" s="69" t="s">
        <v>49</v>
      </c>
      <c r="B39" s="88" t="s">
        <v>287</v>
      </c>
      <c r="C39" s="65" t="s">
        <v>278</v>
      </c>
      <c r="D39" s="65" t="s">
        <v>283</v>
      </c>
      <c r="E39" s="65">
        <v>2006</v>
      </c>
    </row>
    <row r="40" spans="1:5" ht="12.75">
      <c r="A40" s="56" t="s">
        <v>45</v>
      </c>
      <c r="B40" s="87" t="s">
        <v>282</v>
      </c>
      <c r="C40" s="65" t="s">
        <v>278</v>
      </c>
      <c r="D40" s="65" t="s">
        <v>283</v>
      </c>
      <c r="E40" s="65">
        <v>2006</v>
      </c>
    </row>
    <row r="41" spans="1:5" s="62" customFormat="1" ht="11.25">
      <c r="A41" s="69" t="s">
        <v>110</v>
      </c>
      <c r="B41" s="65" t="s">
        <v>288</v>
      </c>
      <c r="C41" s="65" t="s">
        <v>289</v>
      </c>
      <c r="D41" s="65" t="s">
        <v>283</v>
      </c>
      <c r="E41" s="65">
        <v>2006</v>
      </c>
    </row>
    <row r="42" spans="1:5" s="62" customFormat="1" ht="11.25">
      <c r="A42" s="69" t="s">
        <v>111</v>
      </c>
      <c r="B42" s="65" t="s">
        <v>290</v>
      </c>
      <c r="C42" s="65" t="s">
        <v>289</v>
      </c>
      <c r="D42" s="65" t="s">
        <v>283</v>
      </c>
      <c r="E42" s="65">
        <v>2006</v>
      </c>
    </row>
    <row r="43" spans="1:5" ht="12.75">
      <c r="A43" s="78" t="s">
        <v>50</v>
      </c>
      <c r="B43" s="65" t="s">
        <v>481</v>
      </c>
      <c r="C43" s="65" t="s">
        <v>292</v>
      </c>
      <c r="D43" s="65" t="s">
        <v>291</v>
      </c>
      <c r="E43" s="65">
        <v>2008</v>
      </c>
    </row>
    <row r="44" spans="1:5" ht="12.75">
      <c r="A44" s="69" t="s">
        <v>63</v>
      </c>
      <c r="B44" s="65" t="s">
        <v>293</v>
      </c>
      <c r="C44" s="65" t="s">
        <v>294</v>
      </c>
      <c r="D44" s="65" t="s">
        <v>268</v>
      </c>
      <c r="E44" s="66">
        <v>2006</v>
      </c>
    </row>
    <row r="45" spans="1:5" ht="12.75">
      <c r="A45" s="69" t="s">
        <v>64</v>
      </c>
      <c r="B45" s="65" t="s">
        <v>295</v>
      </c>
      <c r="C45" s="65" t="s">
        <v>294</v>
      </c>
      <c r="D45" s="65" t="s">
        <v>268</v>
      </c>
      <c r="E45" s="66">
        <v>2006</v>
      </c>
    </row>
    <row r="46" spans="1:5" ht="12.75">
      <c r="A46" s="79" t="s">
        <v>65</v>
      </c>
      <c r="B46" s="65" t="s">
        <v>296</v>
      </c>
      <c r="C46" s="65" t="s">
        <v>294</v>
      </c>
      <c r="D46" s="65" t="s">
        <v>268</v>
      </c>
      <c r="E46" s="66">
        <v>2006</v>
      </c>
    </row>
    <row r="47" spans="1:5" ht="11.25" customHeight="1">
      <c r="A47" s="80" t="s">
        <v>112</v>
      </c>
      <c r="B47" s="87" t="s">
        <v>298</v>
      </c>
      <c r="C47" s="87" t="s">
        <v>297</v>
      </c>
      <c r="D47" s="65" t="s">
        <v>299</v>
      </c>
      <c r="E47" s="66">
        <v>2003</v>
      </c>
    </row>
    <row r="48" spans="1:5" ht="12.75">
      <c r="A48" s="69" t="s">
        <v>67</v>
      </c>
      <c r="B48" s="87" t="s">
        <v>301</v>
      </c>
      <c r="C48" s="68" t="s">
        <v>248</v>
      </c>
      <c r="D48" s="65" t="s">
        <v>268</v>
      </c>
      <c r="E48" s="66">
        <v>2006</v>
      </c>
    </row>
    <row r="49" spans="1:5" ht="12.75">
      <c r="A49" s="69" t="s">
        <v>68</v>
      </c>
      <c r="B49" s="87" t="s">
        <v>302</v>
      </c>
      <c r="C49" s="68" t="s">
        <v>248</v>
      </c>
      <c r="D49" s="65" t="s">
        <v>268</v>
      </c>
      <c r="E49" s="66">
        <v>2006</v>
      </c>
    </row>
    <row r="50" spans="1:5" ht="12.75">
      <c r="A50" s="69" t="s">
        <v>66</v>
      </c>
      <c r="B50" s="87" t="s">
        <v>304</v>
      </c>
      <c r="C50" s="65" t="s">
        <v>248</v>
      </c>
      <c r="D50" s="65" t="s">
        <v>268</v>
      </c>
      <c r="E50" s="66">
        <v>2006</v>
      </c>
    </row>
    <row r="51" spans="1:5" ht="12.75">
      <c r="A51" s="69" t="s">
        <v>69</v>
      </c>
      <c r="B51" s="87" t="s">
        <v>303</v>
      </c>
      <c r="C51" s="68" t="s">
        <v>248</v>
      </c>
      <c r="D51" s="65" t="s">
        <v>268</v>
      </c>
      <c r="E51" s="66">
        <v>2006</v>
      </c>
    </row>
    <row r="52" spans="1:5" ht="12.75">
      <c r="A52" s="81" t="s">
        <v>71</v>
      </c>
      <c r="B52" s="87" t="s">
        <v>300</v>
      </c>
      <c r="C52" s="68" t="s">
        <v>248</v>
      </c>
      <c r="D52" s="65" t="s">
        <v>268</v>
      </c>
      <c r="E52" s="66">
        <v>2006</v>
      </c>
    </row>
    <row r="53" spans="1:5" ht="12.75">
      <c r="A53" s="69" t="s">
        <v>82</v>
      </c>
      <c r="B53" s="87" t="s">
        <v>306</v>
      </c>
      <c r="C53" s="65" t="s">
        <v>305</v>
      </c>
      <c r="D53" s="65" t="s">
        <v>268</v>
      </c>
      <c r="E53" s="66">
        <v>2006</v>
      </c>
    </row>
    <row r="54" spans="1:5" ht="12.75">
      <c r="A54" s="56" t="s">
        <v>86</v>
      </c>
      <c r="B54" s="87" t="s">
        <v>483</v>
      </c>
      <c r="C54" s="68" t="s">
        <v>248</v>
      </c>
      <c r="D54" s="65" t="s">
        <v>268</v>
      </c>
      <c r="E54" s="66">
        <v>2006</v>
      </c>
    </row>
    <row r="55" spans="1:5" ht="12.75">
      <c r="A55" s="69" t="s">
        <v>72</v>
      </c>
      <c r="B55" s="87" t="s">
        <v>307</v>
      </c>
      <c r="C55" s="65" t="s">
        <v>305</v>
      </c>
      <c r="D55" s="65" t="s">
        <v>268</v>
      </c>
      <c r="E55" s="66">
        <v>2006</v>
      </c>
    </row>
    <row r="56" spans="1:5" ht="12.75">
      <c r="A56" s="69" t="s">
        <v>113</v>
      </c>
      <c r="B56" s="87" t="s">
        <v>308</v>
      </c>
      <c r="C56" s="65" t="s">
        <v>305</v>
      </c>
      <c r="D56" s="65" t="s">
        <v>268</v>
      </c>
      <c r="E56" s="66">
        <v>2006</v>
      </c>
    </row>
    <row r="57" spans="1:5" ht="12.75">
      <c r="A57" s="82" t="s">
        <v>73</v>
      </c>
      <c r="B57" s="89" t="s">
        <v>309</v>
      </c>
      <c r="C57" s="65" t="s">
        <v>248</v>
      </c>
      <c r="D57" s="65" t="s">
        <v>310</v>
      </c>
      <c r="E57" s="65">
        <v>2002</v>
      </c>
    </row>
    <row r="58" spans="1:5" ht="12.75">
      <c r="A58" s="82" t="s">
        <v>74</v>
      </c>
      <c r="B58" s="89" t="s">
        <v>311</v>
      </c>
      <c r="C58" s="65" t="s">
        <v>248</v>
      </c>
      <c r="D58" s="65" t="s">
        <v>310</v>
      </c>
      <c r="E58" s="65">
        <v>2002</v>
      </c>
    </row>
    <row r="59" spans="1:5" ht="12.75">
      <c r="A59" s="82" t="s">
        <v>75</v>
      </c>
      <c r="B59" s="89" t="s">
        <v>312</v>
      </c>
      <c r="C59" s="65" t="s">
        <v>248</v>
      </c>
      <c r="D59" s="65" t="s">
        <v>310</v>
      </c>
      <c r="E59" s="65">
        <v>2002</v>
      </c>
    </row>
    <row r="60" spans="1:5" ht="12.75">
      <c r="A60" s="81" t="s">
        <v>87</v>
      </c>
      <c r="B60" s="87" t="s">
        <v>313</v>
      </c>
      <c r="C60" s="65" t="s">
        <v>248</v>
      </c>
      <c r="D60" s="68" t="s">
        <v>314</v>
      </c>
      <c r="E60" s="65">
        <v>2006</v>
      </c>
    </row>
    <row r="61" spans="1:5" ht="12.75">
      <c r="A61" s="69" t="s">
        <v>76</v>
      </c>
      <c r="B61" s="65" t="s">
        <v>315</v>
      </c>
      <c r="C61" s="65" t="s">
        <v>248</v>
      </c>
      <c r="D61" s="65" t="s">
        <v>268</v>
      </c>
      <c r="E61" s="66">
        <v>2006</v>
      </c>
    </row>
    <row r="62" spans="1:5" ht="12.75">
      <c r="A62" s="69" t="s">
        <v>77</v>
      </c>
      <c r="B62" s="87" t="s">
        <v>316</v>
      </c>
      <c r="C62" s="87" t="s">
        <v>317</v>
      </c>
      <c r="D62" s="65" t="s">
        <v>268</v>
      </c>
      <c r="E62" s="66">
        <v>2006</v>
      </c>
    </row>
    <row r="63" spans="1:5" ht="12.75">
      <c r="A63" s="69" t="s">
        <v>78</v>
      </c>
      <c r="B63" s="87" t="s">
        <v>318</v>
      </c>
      <c r="C63" s="87" t="s">
        <v>319</v>
      </c>
      <c r="D63" s="65" t="s">
        <v>268</v>
      </c>
      <c r="E63" s="66">
        <v>2006</v>
      </c>
    </row>
    <row r="64" spans="1:5" ht="12.75">
      <c r="A64" s="69" t="s">
        <v>79</v>
      </c>
      <c r="B64" s="87" t="s">
        <v>320</v>
      </c>
      <c r="C64" s="65" t="s">
        <v>321</v>
      </c>
      <c r="D64" s="65" t="s">
        <v>268</v>
      </c>
      <c r="E64" s="66">
        <v>2006</v>
      </c>
    </row>
    <row r="65" spans="1:5" ht="12.75">
      <c r="A65" s="69" t="s">
        <v>80</v>
      </c>
      <c r="B65" s="65" t="s">
        <v>322</v>
      </c>
      <c r="C65" s="65" t="s">
        <v>321</v>
      </c>
      <c r="D65" s="65" t="s">
        <v>268</v>
      </c>
      <c r="E65" s="66">
        <v>2006</v>
      </c>
    </row>
    <row r="66" spans="1:5" ht="12.75">
      <c r="A66" s="69" t="s">
        <v>81</v>
      </c>
      <c r="B66" s="87" t="s">
        <v>323</v>
      </c>
      <c r="C66" s="68" t="s">
        <v>275</v>
      </c>
      <c r="D66" s="65" t="s">
        <v>268</v>
      </c>
      <c r="E66" s="66">
        <v>2006</v>
      </c>
    </row>
    <row r="67" spans="1:5" ht="12.75">
      <c r="A67" s="69" t="s">
        <v>83</v>
      </c>
      <c r="B67" s="87" t="s">
        <v>324</v>
      </c>
      <c r="C67" s="65" t="s">
        <v>325</v>
      </c>
      <c r="D67" s="65" t="s">
        <v>268</v>
      </c>
      <c r="E67" s="66">
        <v>2006</v>
      </c>
    </row>
    <row r="68" spans="1:5" ht="12.75">
      <c r="A68" s="69" t="s">
        <v>84</v>
      </c>
      <c r="B68" s="87" t="s">
        <v>326</v>
      </c>
      <c r="C68" s="65" t="s">
        <v>327</v>
      </c>
      <c r="D68" s="65" t="s">
        <v>268</v>
      </c>
      <c r="E68" s="66">
        <v>2006</v>
      </c>
    </row>
    <row r="69" spans="1:5" ht="12.75">
      <c r="A69" s="69" t="s">
        <v>85</v>
      </c>
      <c r="B69" s="87" t="s">
        <v>328</v>
      </c>
      <c r="C69" s="65" t="s">
        <v>329</v>
      </c>
      <c r="D69" s="65" t="s">
        <v>268</v>
      </c>
      <c r="E69" s="66">
        <v>2006</v>
      </c>
    </row>
    <row r="70" spans="1:5" ht="12.75">
      <c r="A70" s="83" t="s">
        <v>88</v>
      </c>
      <c r="B70" s="87" t="s">
        <v>330</v>
      </c>
      <c r="C70" s="65" t="s">
        <v>331</v>
      </c>
      <c r="D70" s="65" t="s">
        <v>268</v>
      </c>
      <c r="E70" s="66">
        <v>2006</v>
      </c>
    </row>
    <row r="71" spans="1:5" ht="12.75">
      <c r="A71" s="83" t="s">
        <v>89</v>
      </c>
      <c r="B71" s="87" t="s">
        <v>332</v>
      </c>
      <c r="C71" s="65" t="s">
        <v>331</v>
      </c>
      <c r="D71" s="65" t="s">
        <v>268</v>
      </c>
      <c r="E71" s="66">
        <v>2006</v>
      </c>
    </row>
    <row r="72" spans="1:5" ht="12.75">
      <c r="A72" s="69" t="s">
        <v>90</v>
      </c>
      <c r="B72" s="87" t="s">
        <v>333</v>
      </c>
      <c r="C72" s="65" t="s">
        <v>331</v>
      </c>
      <c r="D72" s="65" t="s">
        <v>268</v>
      </c>
      <c r="E72" s="66">
        <v>2006</v>
      </c>
    </row>
    <row r="73" spans="1:5" ht="12.75">
      <c r="A73" s="82" t="s">
        <v>52</v>
      </c>
      <c r="B73" s="62" t="s">
        <v>334</v>
      </c>
      <c r="C73" s="62" t="s">
        <v>335</v>
      </c>
      <c r="D73" s="62" t="s">
        <v>271</v>
      </c>
      <c r="E73" s="62">
        <v>2008</v>
      </c>
    </row>
    <row r="74" spans="1:5" ht="12.75">
      <c r="A74" s="84" t="s">
        <v>96</v>
      </c>
      <c r="B74" s="87" t="s">
        <v>340</v>
      </c>
      <c r="C74" s="65" t="s">
        <v>341</v>
      </c>
      <c r="D74" s="68" t="s">
        <v>342</v>
      </c>
      <c r="E74" s="68">
        <v>2008</v>
      </c>
    </row>
    <row r="75" spans="1:5" ht="12.75">
      <c r="A75" s="84" t="s">
        <v>97</v>
      </c>
      <c r="B75" s="87" t="s">
        <v>343</v>
      </c>
      <c r="C75" s="65" t="s">
        <v>341</v>
      </c>
      <c r="D75" s="68" t="s">
        <v>342</v>
      </c>
      <c r="E75" s="68">
        <v>2008</v>
      </c>
    </row>
    <row r="76" spans="1:7" ht="12" customHeight="1">
      <c r="A76" s="69" t="s">
        <v>98</v>
      </c>
      <c r="B76" s="87" t="s">
        <v>344</v>
      </c>
      <c r="C76" s="65" t="s">
        <v>341</v>
      </c>
      <c r="D76" s="68" t="s">
        <v>342</v>
      </c>
      <c r="E76" s="68">
        <v>2008</v>
      </c>
      <c r="F76" s="35"/>
      <c r="G76" s="35"/>
    </row>
    <row r="77" spans="1:5" ht="11.25" customHeight="1">
      <c r="A77" s="69" t="s">
        <v>108</v>
      </c>
      <c r="B77" s="87" t="s">
        <v>345</v>
      </c>
      <c r="C77" s="65" t="s">
        <v>341</v>
      </c>
      <c r="D77" s="68" t="s">
        <v>342</v>
      </c>
      <c r="E77" s="68">
        <v>2008</v>
      </c>
    </row>
    <row r="78" spans="1:5" ht="11.25" customHeight="1">
      <c r="A78" s="69" t="s">
        <v>99</v>
      </c>
      <c r="B78" s="87" t="s">
        <v>346</v>
      </c>
      <c r="C78" s="65" t="s">
        <v>341</v>
      </c>
      <c r="D78" s="68" t="s">
        <v>342</v>
      </c>
      <c r="E78" s="68">
        <v>2008</v>
      </c>
    </row>
    <row r="79" spans="1:5" ht="12" customHeight="1">
      <c r="A79" s="69" t="s">
        <v>109</v>
      </c>
      <c r="B79" s="87" t="s">
        <v>347</v>
      </c>
      <c r="C79" s="65" t="s">
        <v>341</v>
      </c>
      <c r="D79" s="68" t="s">
        <v>342</v>
      </c>
      <c r="E79" s="68">
        <v>2008</v>
      </c>
    </row>
    <row r="80" spans="1:5" ht="12.75">
      <c r="A80" s="69" t="s">
        <v>100</v>
      </c>
      <c r="B80" s="65" t="s">
        <v>336</v>
      </c>
      <c r="C80" s="65" t="s">
        <v>337</v>
      </c>
      <c r="D80" s="68" t="s">
        <v>338</v>
      </c>
      <c r="E80" s="65">
        <v>2008</v>
      </c>
    </row>
    <row r="81" spans="1:5" ht="12.75">
      <c r="A81" s="69" t="s">
        <v>101</v>
      </c>
      <c r="B81" s="65" t="s">
        <v>339</v>
      </c>
      <c r="C81" s="65" t="s">
        <v>337</v>
      </c>
      <c r="D81" s="68" t="s">
        <v>338</v>
      </c>
      <c r="E81" s="65">
        <v>2008</v>
      </c>
    </row>
    <row r="82" spans="1:5" ht="12.75">
      <c r="A82" s="69" t="s">
        <v>53</v>
      </c>
      <c r="B82" s="65" t="s">
        <v>348</v>
      </c>
      <c r="C82" s="65" t="s">
        <v>349</v>
      </c>
      <c r="D82" s="65" t="s">
        <v>271</v>
      </c>
      <c r="E82" s="65">
        <v>2008</v>
      </c>
    </row>
    <row r="83" spans="1:5" ht="12.75">
      <c r="A83" s="69" t="s">
        <v>54</v>
      </c>
      <c r="B83" s="65" t="s">
        <v>482</v>
      </c>
      <c r="C83" s="65" t="s">
        <v>350</v>
      </c>
      <c r="D83" s="65" t="s">
        <v>499</v>
      </c>
      <c r="E83" s="65">
        <v>2008</v>
      </c>
    </row>
    <row r="84" spans="1:5" ht="12.75">
      <c r="A84" s="85" t="s">
        <v>102</v>
      </c>
      <c r="B84" s="65" t="s">
        <v>351</v>
      </c>
      <c r="C84" s="65" t="s">
        <v>352</v>
      </c>
      <c r="D84" s="68" t="s">
        <v>353</v>
      </c>
      <c r="E84" s="68">
        <v>2009</v>
      </c>
    </row>
    <row r="85" spans="1:5" ht="12.75">
      <c r="A85" s="86" t="s">
        <v>103</v>
      </c>
      <c r="B85" s="65" t="s">
        <v>354</v>
      </c>
      <c r="C85" s="65" t="s">
        <v>355</v>
      </c>
      <c r="D85" s="68" t="s">
        <v>353</v>
      </c>
      <c r="E85" s="68">
        <v>2009</v>
      </c>
    </row>
    <row r="86" spans="1:5" ht="12.75">
      <c r="A86" s="82" t="s">
        <v>118</v>
      </c>
      <c r="B86" s="65" t="s">
        <v>356</v>
      </c>
      <c r="C86" s="65" t="s">
        <v>352</v>
      </c>
      <c r="D86" s="68" t="s">
        <v>353</v>
      </c>
      <c r="E86" s="68">
        <v>2009</v>
      </c>
    </row>
    <row r="87" spans="1:5" ht="12.75">
      <c r="A87" s="81" t="s">
        <v>119</v>
      </c>
      <c r="B87" s="65" t="s">
        <v>357</v>
      </c>
      <c r="C87" s="65" t="s">
        <v>355</v>
      </c>
      <c r="D87" s="68" t="s">
        <v>353</v>
      </c>
      <c r="E87" s="68">
        <v>2009</v>
      </c>
    </row>
    <row r="88" spans="1:5" ht="12.75">
      <c r="A88" s="69" t="s">
        <v>104</v>
      </c>
      <c r="B88" s="65" t="s">
        <v>358</v>
      </c>
      <c r="C88" s="65" t="s">
        <v>352</v>
      </c>
      <c r="D88" s="68" t="s">
        <v>359</v>
      </c>
      <c r="E88" s="68">
        <v>2009</v>
      </c>
    </row>
    <row r="89" spans="1:5" ht="12.75">
      <c r="A89" s="81" t="s">
        <v>105</v>
      </c>
      <c r="B89" s="65" t="s">
        <v>360</v>
      </c>
      <c r="C89" s="65" t="s">
        <v>355</v>
      </c>
      <c r="D89" s="68" t="s">
        <v>359</v>
      </c>
      <c r="E89" s="68">
        <v>2009</v>
      </c>
    </row>
    <row r="90" spans="1:5" ht="12.75">
      <c r="A90" s="69" t="s">
        <v>91</v>
      </c>
      <c r="B90" s="65" t="s">
        <v>361</v>
      </c>
      <c r="C90" s="65" t="s">
        <v>248</v>
      </c>
      <c r="D90" s="68" t="s">
        <v>362</v>
      </c>
      <c r="E90" s="68">
        <v>2006</v>
      </c>
    </row>
    <row r="91" spans="1:5" ht="12.75">
      <c r="A91" s="69" t="s">
        <v>92</v>
      </c>
      <c r="B91" s="65" t="s">
        <v>363</v>
      </c>
      <c r="C91" s="65" t="s">
        <v>248</v>
      </c>
      <c r="D91" s="68" t="s">
        <v>362</v>
      </c>
      <c r="E91" s="68">
        <v>2006</v>
      </c>
    </row>
    <row r="92" spans="1:13" ht="12.75">
      <c r="A92" s="69" t="s">
        <v>93</v>
      </c>
      <c r="B92" s="65" t="s">
        <v>364</v>
      </c>
      <c r="C92" s="65" t="s">
        <v>248</v>
      </c>
      <c r="D92" s="68" t="s">
        <v>362</v>
      </c>
      <c r="E92" s="68">
        <v>2006</v>
      </c>
      <c r="M92" s="1"/>
    </row>
    <row r="93" spans="1:5" ht="12.75">
      <c r="A93" s="69" t="s">
        <v>116</v>
      </c>
      <c r="B93" s="65" t="s">
        <v>365</v>
      </c>
      <c r="C93" s="65" t="s">
        <v>248</v>
      </c>
      <c r="D93" s="68" t="s">
        <v>362</v>
      </c>
      <c r="E93" s="68">
        <v>2006</v>
      </c>
    </row>
    <row r="94" spans="1:5" ht="12.75">
      <c r="A94" s="69" t="s">
        <v>117</v>
      </c>
      <c r="B94" s="65" t="s">
        <v>366</v>
      </c>
      <c r="C94" s="65" t="s">
        <v>367</v>
      </c>
      <c r="D94" s="68" t="s">
        <v>362</v>
      </c>
      <c r="E94" s="68">
        <v>2006</v>
      </c>
    </row>
    <row r="95" spans="1:5" ht="12.75">
      <c r="A95" s="69" t="s">
        <v>94</v>
      </c>
      <c r="B95" s="65" t="s">
        <v>369</v>
      </c>
      <c r="C95" s="65" t="s">
        <v>248</v>
      </c>
      <c r="D95" s="68" t="s">
        <v>362</v>
      </c>
      <c r="E95" s="68">
        <v>2006</v>
      </c>
    </row>
    <row r="96" spans="1:5" ht="12.75">
      <c r="A96" s="69" t="s">
        <v>95</v>
      </c>
      <c r="B96" s="65" t="s">
        <v>368</v>
      </c>
      <c r="C96" s="65" t="s">
        <v>248</v>
      </c>
      <c r="D96" s="68" t="s">
        <v>362</v>
      </c>
      <c r="E96" s="68">
        <v>2006</v>
      </c>
    </row>
    <row r="97" spans="1:5" ht="12.75">
      <c r="A97" s="69" t="s">
        <v>106</v>
      </c>
      <c r="B97" s="65" t="s">
        <v>370</v>
      </c>
      <c r="C97" s="65" t="s">
        <v>371</v>
      </c>
      <c r="D97" s="68" t="s">
        <v>342</v>
      </c>
      <c r="E97" s="68">
        <v>2008</v>
      </c>
    </row>
    <row r="98" spans="1:5" ht="12.75">
      <c r="A98" s="69" t="s">
        <v>107</v>
      </c>
      <c r="B98" s="65" t="s">
        <v>372</v>
      </c>
      <c r="C98" s="65" t="s">
        <v>371</v>
      </c>
      <c r="D98" s="68" t="s">
        <v>342</v>
      </c>
      <c r="E98" s="68">
        <v>2008</v>
      </c>
    </row>
    <row r="99" spans="1:5" ht="12.75">
      <c r="A99" s="69" t="s">
        <v>114</v>
      </c>
      <c r="B99" s="87" t="s">
        <v>373</v>
      </c>
      <c r="C99" s="65" t="s">
        <v>374</v>
      </c>
      <c r="D99" s="68" t="s">
        <v>375</v>
      </c>
      <c r="E99" s="68">
        <v>2003</v>
      </c>
    </row>
    <row r="100" spans="1:5" ht="12.75">
      <c r="A100" s="69" t="s">
        <v>115</v>
      </c>
      <c r="B100" s="87" t="s">
        <v>376</v>
      </c>
      <c r="C100" s="65" t="s">
        <v>377</v>
      </c>
      <c r="D100" s="68" t="s">
        <v>375</v>
      </c>
      <c r="E100" s="68">
        <v>2003</v>
      </c>
    </row>
    <row r="101" spans="1:5" ht="12.75">
      <c r="A101" s="69" t="s">
        <v>120</v>
      </c>
      <c r="B101" s="65" t="s">
        <v>378</v>
      </c>
      <c r="C101" s="65" t="s">
        <v>379</v>
      </c>
      <c r="D101" s="68" t="s">
        <v>380</v>
      </c>
      <c r="E101" s="68" t="s">
        <v>381</v>
      </c>
    </row>
    <row r="102" spans="1:5" ht="12.75">
      <c r="A102" s="69" t="s">
        <v>121</v>
      </c>
      <c r="B102" s="65" t="s">
        <v>382</v>
      </c>
      <c r="C102" s="65" t="s">
        <v>379</v>
      </c>
      <c r="D102" s="68" t="s">
        <v>380</v>
      </c>
      <c r="E102" s="68" t="s">
        <v>381</v>
      </c>
    </row>
    <row r="103" spans="1:5" ht="12.75">
      <c r="A103" s="69" t="s">
        <v>122</v>
      </c>
      <c r="B103" s="65" t="s">
        <v>383</v>
      </c>
      <c r="C103" s="65" t="s">
        <v>379</v>
      </c>
      <c r="D103" s="68" t="s">
        <v>380</v>
      </c>
      <c r="E103" s="68" t="s">
        <v>385</v>
      </c>
    </row>
    <row r="104" spans="1:5" ht="12.75">
      <c r="A104" s="82" t="s">
        <v>142</v>
      </c>
      <c r="B104" s="65" t="s">
        <v>390</v>
      </c>
      <c r="C104" s="65" t="s">
        <v>379</v>
      </c>
      <c r="D104" s="68" t="s">
        <v>380</v>
      </c>
      <c r="E104" s="68" t="s">
        <v>385</v>
      </c>
    </row>
    <row r="105" spans="1:5" ht="12.75">
      <c r="A105" s="82" t="s">
        <v>143</v>
      </c>
      <c r="B105" s="65" t="s">
        <v>391</v>
      </c>
      <c r="C105" s="65" t="s">
        <v>379</v>
      </c>
      <c r="D105" s="68" t="s">
        <v>380</v>
      </c>
      <c r="E105" s="68" t="s">
        <v>385</v>
      </c>
    </row>
    <row r="106" spans="1:5" ht="12.75">
      <c r="A106" s="82" t="s">
        <v>144</v>
      </c>
      <c r="B106" s="65" t="s">
        <v>386</v>
      </c>
      <c r="C106" s="65" t="s">
        <v>379</v>
      </c>
      <c r="D106" s="68" t="s">
        <v>380</v>
      </c>
      <c r="E106" s="68" t="s">
        <v>385</v>
      </c>
    </row>
    <row r="107" spans="1:5" ht="12.75">
      <c r="A107" s="82" t="s">
        <v>387</v>
      </c>
      <c r="B107" s="65" t="s">
        <v>392</v>
      </c>
      <c r="C107" s="65" t="s">
        <v>379</v>
      </c>
      <c r="D107" s="68" t="s">
        <v>380</v>
      </c>
      <c r="E107" s="68" t="s">
        <v>385</v>
      </c>
    </row>
    <row r="108" spans="1:5" ht="12.75">
      <c r="A108" s="82" t="s">
        <v>388</v>
      </c>
      <c r="B108" s="65" t="s">
        <v>393</v>
      </c>
      <c r="C108" s="65" t="s">
        <v>379</v>
      </c>
      <c r="D108" s="68" t="s">
        <v>380</v>
      </c>
      <c r="E108" s="68" t="s">
        <v>385</v>
      </c>
    </row>
    <row r="109" spans="1:5" ht="12.75">
      <c r="A109" s="82" t="s">
        <v>389</v>
      </c>
      <c r="B109" s="65" t="s">
        <v>394</v>
      </c>
      <c r="C109" s="65" t="s">
        <v>379</v>
      </c>
      <c r="D109" s="68" t="s">
        <v>380</v>
      </c>
      <c r="E109" s="68" t="s">
        <v>385</v>
      </c>
    </row>
    <row r="110" spans="1:5" ht="12.75">
      <c r="A110" s="69" t="s">
        <v>148</v>
      </c>
      <c r="B110" s="65" t="s">
        <v>395</v>
      </c>
      <c r="C110" s="65" t="s">
        <v>379</v>
      </c>
      <c r="D110" s="68" t="s">
        <v>380</v>
      </c>
      <c r="E110" s="68" t="s">
        <v>385</v>
      </c>
    </row>
    <row r="111" spans="1:5" ht="12.75">
      <c r="A111" s="69" t="s">
        <v>149</v>
      </c>
      <c r="B111" s="65" t="s">
        <v>396</v>
      </c>
      <c r="C111" s="65" t="s">
        <v>379</v>
      </c>
      <c r="D111" s="68" t="s">
        <v>380</v>
      </c>
      <c r="E111" s="68" t="s">
        <v>385</v>
      </c>
    </row>
    <row r="112" spans="1:5" ht="12.75">
      <c r="A112" s="69" t="s">
        <v>150</v>
      </c>
      <c r="B112" s="65" t="s">
        <v>397</v>
      </c>
      <c r="C112" s="65" t="s">
        <v>379</v>
      </c>
      <c r="D112" s="68" t="s">
        <v>380</v>
      </c>
      <c r="E112" s="68" t="s">
        <v>385</v>
      </c>
    </row>
    <row r="113" spans="1:5" ht="12.75">
      <c r="A113" s="69" t="s">
        <v>151</v>
      </c>
      <c r="B113" s="65" t="s">
        <v>398</v>
      </c>
      <c r="C113" s="65" t="s">
        <v>379</v>
      </c>
      <c r="D113" s="68" t="s">
        <v>380</v>
      </c>
      <c r="E113" s="68" t="s">
        <v>385</v>
      </c>
    </row>
    <row r="114" spans="1:5" ht="12.75">
      <c r="A114" s="69" t="s">
        <v>152</v>
      </c>
      <c r="B114" s="65" t="s">
        <v>411</v>
      </c>
      <c r="C114" s="65" t="s">
        <v>379</v>
      </c>
      <c r="D114" s="68" t="s">
        <v>380</v>
      </c>
      <c r="E114" s="68" t="s">
        <v>385</v>
      </c>
    </row>
    <row r="115" spans="1:5" ht="12.75">
      <c r="A115" s="69" t="s">
        <v>153</v>
      </c>
      <c r="B115" s="65" t="s">
        <v>399</v>
      </c>
      <c r="C115" s="65" t="s">
        <v>379</v>
      </c>
      <c r="D115" s="68" t="s">
        <v>380</v>
      </c>
      <c r="E115" s="68" t="s">
        <v>385</v>
      </c>
    </row>
    <row r="116" spans="1:5" ht="12.75">
      <c r="A116" s="69" t="s">
        <v>154</v>
      </c>
      <c r="B116" s="65" t="s">
        <v>400</v>
      </c>
      <c r="C116" s="65" t="s">
        <v>379</v>
      </c>
      <c r="D116" s="68" t="s">
        <v>380</v>
      </c>
      <c r="E116" s="68" t="s">
        <v>385</v>
      </c>
    </row>
    <row r="117" spans="1:5" ht="12.75">
      <c r="A117" s="69" t="s">
        <v>155</v>
      </c>
      <c r="B117" s="65" t="s">
        <v>401</v>
      </c>
      <c r="C117" s="65" t="s">
        <v>379</v>
      </c>
      <c r="D117" s="68" t="s">
        <v>380</v>
      </c>
      <c r="E117" s="68" t="s">
        <v>385</v>
      </c>
    </row>
    <row r="118" spans="1:5" ht="12.75">
      <c r="A118" s="69" t="s">
        <v>156</v>
      </c>
      <c r="B118" s="65" t="s">
        <v>402</v>
      </c>
      <c r="C118" s="65" t="s">
        <v>379</v>
      </c>
      <c r="D118" s="68" t="s">
        <v>380</v>
      </c>
      <c r="E118" s="68" t="s">
        <v>385</v>
      </c>
    </row>
    <row r="119" spans="1:5" ht="12.75">
      <c r="A119" s="69" t="s">
        <v>157</v>
      </c>
      <c r="B119" s="65" t="s">
        <v>403</v>
      </c>
      <c r="C119" s="65" t="s">
        <v>379</v>
      </c>
      <c r="D119" s="68" t="s">
        <v>380</v>
      </c>
      <c r="E119" s="68" t="s">
        <v>385</v>
      </c>
    </row>
    <row r="120" spans="1:5" ht="12.75">
      <c r="A120" s="69" t="s">
        <v>158</v>
      </c>
      <c r="B120" s="65" t="s">
        <v>412</v>
      </c>
      <c r="C120" s="65" t="s">
        <v>379</v>
      </c>
      <c r="D120" s="68" t="s">
        <v>380</v>
      </c>
      <c r="E120" s="68" t="s">
        <v>385</v>
      </c>
    </row>
    <row r="121" spans="1:5" ht="12.75">
      <c r="A121" s="69" t="s">
        <v>159</v>
      </c>
      <c r="B121" s="65" t="s">
        <v>404</v>
      </c>
      <c r="C121" s="65" t="s">
        <v>379</v>
      </c>
      <c r="D121" s="68" t="s">
        <v>380</v>
      </c>
      <c r="E121" s="68" t="s">
        <v>385</v>
      </c>
    </row>
    <row r="122" spans="1:5" ht="12.75">
      <c r="A122" s="69" t="s">
        <v>160</v>
      </c>
      <c r="B122" s="65" t="s">
        <v>405</v>
      </c>
      <c r="C122" s="65" t="s">
        <v>379</v>
      </c>
      <c r="D122" s="68" t="s">
        <v>380</v>
      </c>
      <c r="E122" s="68" t="s">
        <v>385</v>
      </c>
    </row>
    <row r="123" spans="1:5" ht="12.75">
      <c r="A123" s="69" t="s">
        <v>161</v>
      </c>
      <c r="B123" s="65" t="s">
        <v>410</v>
      </c>
      <c r="C123" s="65" t="s">
        <v>379</v>
      </c>
      <c r="D123" s="68" t="s">
        <v>380</v>
      </c>
      <c r="E123" s="68" t="s">
        <v>385</v>
      </c>
    </row>
    <row r="124" spans="1:5" ht="12.75">
      <c r="A124" s="69" t="s">
        <v>162</v>
      </c>
      <c r="B124" s="65" t="s">
        <v>406</v>
      </c>
      <c r="C124" s="65" t="s">
        <v>379</v>
      </c>
      <c r="D124" s="68" t="s">
        <v>380</v>
      </c>
      <c r="E124" s="68" t="s">
        <v>385</v>
      </c>
    </row>
    <row r="125" spans="1:5" ht="12.75">
      <c r="A125" s="69" t="s">
        <v>163</v>
      </c>
      <c r="B125" s="65" t="s">
        <v>407</v>
      </c>
      <c r="C125" s="65" t="s">
        <v>379</v>
      </c>
      <c r="D125" s="68" t="s">
        <v>380</v>
      </c>
      <c r="E125" s="68" t="s">
        <v>385</v>
      </c>
    </row>
    <row r="126" spans="1:5" ht="12.75">
      <c r="A126" s="69" t="s">
        <v>164</v>
      </c>
      <c r="B126" s="65" t="s">
        <v>408</v>
      </c>
      <c r="C126" s="65" t="s">
        <v>379</v>
      </c>
      <c r="D126" s="68" t="s">
        <v>380</v>
      </c>
      <c r="E126" s="68" t="s">
        <v>385</v>
      </c>
    </row>
    <row r="127" spans="1:5" ht="12.75">
      <c r="A127" s="69" t="s">
        <v>165</v>
      </c>
      <c r="B127" s="65" t="s">
        <v>409</v>
      </c>
      <c r="C127" s="65" t="s">
        <v>379</v>
      </c>
      <c r="D127" s="68" t="s">
        <v>380</v>
      </c>
      <c r="E127" s="68" t="s">
        <v>385</v>
      </c>
    </row>
    <row r="128" spans="1:5" ht="12.75">
      <c r="A128" s="69" t="s">
        <v>166</v>
      </c>
      <c r="B128" s="65" t="s">
        <v>430</v>
      </c>
      <c r="C128" s="68" t="s">
        <v>434</v>
      </c>
      <c r="D128" s="65" t="s">
        <v>414</v>
      </c>
      <c r="E128" s="68" t="s">
        <v>385</v>
      </c>
    </row>
    <row r="129" spans="1:5" ht="12.75">
      <c r="A129" s="69" t="s">
        <v>167</v>
      </c>
      <c r="B129" s="90" t="s">
        <v>431</v>
      </c>
      <c r="C129" s="68" t="s">
        <v>435</v>
      </c>
      <c r="D129" s="65" t="s">
        <v>414</v>
      </c>
      <c r="E129" s="68" t="s">
        <v>385</v>
      </c>
    </row>
    <row r="130" spans="1:5" ht="12.75">
      <c r="A130" s="69" t="s">
        <v>168</v>
      </c>
      <c r="B130" s="65" t="s">
        <v>432</v>
      </c>
      <c r="C130" s="68" t="s">
        <v>436</v>
      </c>
      <c r="D130" s="65" t="s">
        <v>414</v>
      </c>
      <c r="E130" s="68" t="s">
        <v>385</v>
      </c>
    </row>
    <row r="131" spans="1:5" ht="12.75">
      <c r="A131" s="69" t="s">
        <v>169</v>
      </c>
      <c r="B131" s="90" t="s">
        <v>433</v>
      </c>
      <c r="C131" s="68" t="s">
        <v>437</v>
      </c>
      <c r="D131" s="65" t="s">
        <v>414</v>
      </c>
      <c r="E131" s="68" t="s">
        <v>385</v>
      </c>
    </row>
    <row r="132" spans="1:5" ht="12.75">
      <c r="A132" s="69" t="s">
        <v>170</v>
      </c>
      <c r="B132" s="65" t="s">
        <v>419</v>
      </c>
      <c r="C132" s="68" t="s">
        <v>418</v>
      </c>
      <c r="D132" s="65" t="s">
        <v>414</v>
      </c>
      <c r="E132" s="68" t="s">
        <v>385</v>
      </c>
    </row>
    <row r="133" spans="1:5" ht="12.75">
      <c r="A133" s="69" t="s">
        <v>171</v>
      </c>
      <c r="B133" s="90" t="s">
        <v>416</v>
      </c>
      <c r="C133" s="68" t="s">
        <v>417</v>
      </c>
      <c r="D133" s="65" t="s">
        <v>414</v>
      </c>
      <c r="E133" s="68" t="s">
        <v>385</v>
      </c>
    </row>
    <row r="134" spans="1:5" ht="12.75">
      <c r="A134" s="69" t="s">
        <v>172</v>
      </c>
      <c r="B134" s="65" t="s">
        <v>421</v>
      </c>
      <c r="C134" s="68" t="s">
        <v>420</v>
      </c>
      <c r="D134" s="65" t="s">
        <v>414</v>
      </c>
      <c r="E134" s="68" t="s">
        <v>385</v>
      </c>
    </row>
    <row r="135" spans="1:5" ht="12.75">
      <c r="A135" s="69" t="s">
        <v>173</v>
      </c>
      <c r="B135" s="90" t="s">
        <v>415</v>
      </c>
      <c r="C135" s="68" t="s">
        <v>413</v>
      </c>
      <c r="D135" s="65" t="s">
        <v>414</v>
      </c>
      <c r="E135" s="68" t="s">
        <v>385</v>
      </c>
    </row>
    <row r="136" spans="1:5" ht="12.75">
      <c r="A136" s="69" t="s">
        <v>174</v>
      </c>
      <c r="B136" s="65" t="s">
        <v>422</v>
      </c>
      <c r="C136" s="68" t="s">
        <v>426</v>
      </c>
      <c r="D136" s="65" t="s">
        <v>414</v>
      </c>
      <c r="E136" s="68" t="s">
        <v>385</v>
      </c>
    </row>
    <row r="137" spans="1:5" ht="12.75">
      <c r="A137" s="69" t="s">
        <v>175</v>
      </c>
      <c r="B137" s="90" t="s">
        <v>423</v>
      </c>
      <c r="C137" s="68" t="s">
        <v>427</v>
      </c>
      <c r="D137" s="65" t="s">
        <v>414</v>
      </c>
      <c r="E137" s="68" t="s">
        <v>385</v>
      </c>
    </row>
    <row r="138" spans="1:5" ht="12.75">
      <c r="A138" s="69" t="s">
        <v>176</v>
      </c>
      <c r="B138" s="65" t="s">
        <v>424</v>
      </c>
      <c r="C138" s="68" t="s">
        <v>428</v>
      </c>
      <c r="D138" s="65" t="s">
        <v>414</v>
      </c>
      <c r="E138" s="68" t="s">
        <v>385</v>
      </c>
    </row>
    <row r="139" spans="1:5" ht="12.75">
      <c r="A139" s="69" t="s">
        <v>177</v>
      </c>
      <c r="B139" s="90" t="s">
        <v>425</v>
      </c>
      <c r="C139" s="68" t="s">
        <v>429</v>
      </c>
      <c r="D139" s="65" t="s">
        <v>414</v>
      </c>
      <c r="E139" s="68" t="s">
        <v>385</v>
      </c>
    </row>
    <row r="140" spans="1:5" ht="12.75">
      <c r="A140" s="69" t="s">
        <v>178</v>
      </c>
      <c r="B140" s="65" t="s">
        <v>439</v>
      </c>
      <c r="C140" s="68" t="s">
        <v>438</v>
      </c>
      <c r="D140" s="65" t="s">
        <v>414</v>
      </c>
      <c r="E140" s="68" t="s">
        <v>385</v>
      </c>
    </row>
    <row r="141" spans="1:5" ht="12.75">
      <c r="A141" s="69" t="s">
        <v>179</v>
      </c>
      <c r="B141" s="65" t="s">
        <v>440</v>
      </c>
      <c r="C141" s="68" t="s">
        <v>438</v>
      </c>
      <c r="D141" s="65" t="s">
        <v>414</v>
      </c>
      <c r="E141" s="68" t="s">
        <v>385</v>
      </c>
    </row>
    <row r="142" spans="1:5" ht="12.75">
      <c r="A142" s="69" t="s">
        <v>180</v>
      </c>
      <c r="B142" s="65" t="s">
        <v>441</v>
      </c>
      <c r="C142" s="68" t="s">
        <v>438</v>
      </c>
      <c r="D142" s="65" t="s">
        <v>414</v>
      </c>
      <c r="E142" s="68" t="s">
        <v>385</v>
      </c>
    </row>
    <row r="143" spans="1:5" ht="12.75">
      <c r="A143" s="69" t="s">
        <v>181</v>
      </c>
      <c r="B143" s="65" t="s">
        <v>442</v>
      </c>
      <c r="C143" s="68" t="s">
        <v>438</v>
      </c>
      <c r="D143" s="65" t="s">
        <v>414</v>
      </c>
      <c r="E143" s="68" t="s">
        <v>385</v>
      </c>
    </row>
    <row r="144" spans="1:5" ht="12.75">
      <c r="A144" s="69" t="s">
        <v>182</v>
      </c>
      <c r="B144" s="65" t="s">
        <v>443</v>
      </c>
      <c r="C144" s="68" t="s">
        <v>438</v>
      </c>
      <c r="D144" s="65" t="s">
        <v>414</v>
      </c>
      <c r="E144" s="68" t="s">
        <v>385</v>
      </c>
    </row>
    <row r="145" spans="1:5" ht="12.75">
      <c r="A145" s="69" t="s">
        <v>183</v>
      </c>
      <c r="B145" s="65" t="s">
        <v>444</v>
      </c>
      <c r="C145" s="68" t="s">
        <v>438</v>
      </c>
      <c r="D145" s="65" t="s">
        <v>414</v>
      </c>
      <c r="E145" s="68" t="s">
        <v>385</v>
      </c>
    </row>
    <row r="146" spans="1:5" ht="12.75">
      <c r="A146" s="69" t="s">
        <v>184</v>
      </c>
      <c r="B146" s="68" t="s">
        <v>445</v>
      </c>
      <c r="C146" s="68" t="s">
        <v>438</v>
      </c>
      <c r="D146" s="65" t="s">
        <v>414</v>
      </c>
      <c r="E146" s="68" t="s">
        <v>385</v>
      </c>
    </row>
    <row r="147" spans="1:5" ht="12.75">
      <c r="A147" s="69" t="s">
        <v>185</v>
      </c>
      <c r="B147" s="68" t="s">
        <v>446</v>
      </c>
      <c r="C147" s="68" t="s">
        <v>438</v>
      </c>
      <c r="D147" s="65" t="s">
        <v>414</v>
      </c>
      <c r="E147" s="68" t="s">
        <v>385</v>
      </c>
    </row>
    <row r="148" spans="1:5" ht="12.75">
      <c r="A148" s="69" t="s">
        <v>186</v>
      </c>
      <c r="B148" s="68" t="s">
        <v>447</v>
      </c>
      <c r="C148" s="68" t="s">
        <v>438</v>
      </c>
      <c r="D148" s="65" t="s">
        <v>414</v>
      </c>
      <c r="E148" s="68" t="s">
        <v>385</v>
      </c>
    </row>
    <row r="149" spans="1:5" ht="12.75">
      <c r="A149" s="69" t="s">
        <v>187</v>
      </c>
      <c r="B149" s="68" t="s">
        <v>448</v>
      </c>
      <c r="C149" s="68" t="s">
        <v>438</v>
      </c>
      <c r="D149" s="65" t="s">
        <v>414</v>
      </c>
      <c r="E149" s="68" t="s">
        <v>385</v>
      </c>
    </row>
    <row r="150" spans="1:5" ht="12.75">
      <c r="A150" s="69" t="s">
        <v>188</v>
      </c>
      <c r="B150" s="68" t="s">
        <v>449</v>
      </c>
      <c r="C150" s="68" t="s">
        <v>438</v>
      </c>
      <c r="D150" s="65" t="s">
        <v>414</v>
      </c>
      <c r="E150" s="68" t="s">
        <v>385</v>
      </c>
    </row>
    <row r="151" spans="1:5" ht="12.75">
      <c r="A151" s="69" t="s">
        <v>189</v>
      </c>
      <c r="B151" s="68" t="s">
        <v>450</v>
      </c>
      <c r="C151" s="68" t="s">
        <v>438</v>
      </c>
      <c r="D151" s="65" t="s">
        <v>414</v>
      </c>
      <c r="E151" s="68" t="s">
        <v>385</v>
      </c>
    </row>
    <row r="152" spans="1:5" ht="12.75">
      <c r="A152" s="69" t="s">
        <v>190</v>
      </c>
      <c r="B152" s="68" t="s">
        <v>451</v>
      </c>
      <c r="C152" s="68" t="s">
        <v>438</v>
      </c>
      <c r="D152" s="65" t="s">
        <v>414</v>
      </c>
      <c r="E152" s="68" t="s">
        <v>385</v>
      </c>
    </row>
    <row r="153" spans="1:5" ht="12.75">
      <c r="A153" s="69" t="s">
        <v>191</v>
      </c>
      <c r="B153" s="68" t="s">
        <v>452</v>
      </c>
      <c r="C153" s="68" t="s">
        <v>438</v>
      </c>
      <c r="D153" s="65" t="s">
        <v>414</v>
      </c>
      <c r="E153" s="68" t="s">
        <v>385</v>
      </c>
    </row>
    <row r="154" spans="1:5" ht="12.75">
      <c r="A154" s="69" t="s">
        <v>192</v>
      </c>
      <c r="B154" s="68" t="s">
        <v>453</v>
      </c>
      <c r="C154" s="68" t="s">
        <v>438</v>
      </c>
      <c r="D154" s="65" t="s">
        <v>414</v>
      </c>
      <c r="E154" s="68" t="s">
        <v>385</v>
      </c>
    </row>
    <row r="155" spans="1:5" ht="12.75">
      <c r="A155" s="80" t="s">
        <v>193</v>
      </c>
      <c r="B155" s="65" t="s">
        <v>454</v>
      </c>
      <c r="C155" s="65" t="s">
        <v>455</v>
      </c>
      <c r="D155" s="65" t="s">
        <v>384</v>
      </c>
      <c r="E155" s="65" t="s">
        <v>385</v>
      </c>
    </row>
    <row r="156" spans="1:5" ht="12.75">
      <c r="A156" s="80" t="s">
        <v>194</v>
      </c>
      <c r="B156" s="65" t="s">
        <v>456</v>
      </c>
      <c r="C156" s="65" t="s">
        <v>455</v>
      </c>
      <c r="D156" s="65" t="s">
        <v>384</v>
      </c>
      <c r="E156" s="65" t="s">
        <v>385</v>
      </c>
    </row>
    <row r="157" spans="1:5" ht="12.75">
      <c r="A157" s="80" t="s">
        <v>195</v>
      </c>
      <c r="B157" s="65" t="s">
        <v>457</v>
      </c>
      <c r="C157" s="65" t="s">
        <v>455</v>
      </c>
      <c r="D157" s="65" t="s">
        <v>384</v>
      </c>
      <c r="E157" s="65" t="s">
        <v>385</v>
      </c>
    </row>
    <row r="158" spans="1:5" ht="12.75">
      <c r="A158" s="86" t="s">
        <v>196</v>
      </c>
      <c r="B158" s="65" t="s">
        <v>458</v>
      </c>
      <c r="C158" s="65" t="s">
        <v>455</v>
      </c>
      <c r="D158" s="65" t="s">
        <v>384</v>
      </c>
      <c r="E158" s="65" t="s">
        <v>385</v>
      </c>
    </row>
    <row r="159" spans="1:5" ht="12.75">
      <c r="A159" s="86" t="s">
        <v>197</v>
      </c>
      <c r="B159" s="65" t="s">
        <v>459</v>
      </c>
      <c r="C159" s="65" t="s">
        <v>455</v>
      </c>
      <c r="D159" s="65" t="s">
        <v>384</v>
      </c>
      <c r="E159" s="65" t="s">
        <v>385</v>
      </c>
    </row>
    <row r="160" spans="1:5" ht="12.75">
      <c r="A160" s="86" t="s">
        <v>198</v>
      </c>
      <c r="B160" s="65" t="s">
        <v>460</v>
      </c>
      <c r="C160" s="65" t="s">
        <v>455</v>
      </c>
      <c r="D160" s="65" t="s">
        <v>384</v>
      </c>
      <c r="E160" s="65" t="s">
        <v>385</v>
      </c>
    </row>
    <row r="161" spans="1:5" ht="12.75">
      <c r="A161" s="86" t="s">
        <v>199</v>
      </c>
      <c r="B161" s="65" t="s">
        <v>461</v>
      </c>
      <c r="C161" s="65" t="s">
        <v>455</v>
      </c>
      <c r="D161" s="65" t="s">
        <v>384</v>
      </c>
      <c r="E161" s="65" t="s">
        <v>385</v>
      </c>
    </row>
    <row r="162" spans="1:5" ht="12.75">
      <c r="A162" s="86" t="s">
        <v>200</v>
      </c>
      <c r="B162" s="65" t="s">
        <v>462</v>
      </c>
      <c r="C162" s="65" t="s">
        <v>455</v>
      </c>
      <c r="D162" s="65" t="s">
        <v>384</v>
      </c>
      <c r="E162" s="65" t="s">
        <v>385</v>
      </c>
    </row>
    <row r="163" spans="1:5" ht="12.75">
      <c r="A163" s="86" t="s">
        <v>201</v>
      </c>
      <c r="B163" s="65" t="s">
        <v>463</v>
      </c>
      <c r="C163" s="65" t="s">
        <v>455</v>
      </c>
      <c r="D163" s="65" t="s">
        <v>384</v>
      </c>
      <c r="E163" s="65" t="s">
        <v>385</v>
      </c>
    </row>
    <row r="164" spans="1:5" ht="12.75">
      <c r="A164" s="86" t="s">
        <v>202</v>
      </c>
      <c r="B164" s="65" t="s">
        <v>464</v>
      </c>
      <c r="C164" s="65" t="s">
        <v>455</v>
      </c>
      <c r="D164" s="65" t="s">
        <v>384</v>
      </c>
      <c r="E164" s="65" t="s">
        <v>385</v>
      </c>
    </row>
    <row r="165" spans="1:5" ht="12.75">
      <c r="A165" s="86" t="s">
        <v>203</v>
      </c>
      <c r="B165" s="65" t="s">
        <v>465</v>
      </c>
      <c r="C165" s="65" t="s">
        <v>455</v>
      </c>
      <c r="D165" s="65" t="s">
        <v>384</v>
      </c>
      <c r="E165" s="65" t="s">
        <v>385</v>
      </c>
    </row>
    <row r="166" spans="1:5" ht="12.75">
      <c r="A166" s="86" t="s">
        <v>204</v>
      </c>
      <c r="B166" s="65" t="s">
        <v>466</v>
      </c>
      <c r="C166" s="65" t="s">
        <v>455</v>
      </c>
      <c r="D166" s="65" t="s">
        <v>384</v>
      </c>
      <c r="E166" s="65" t="s">
        <v>385</v>
      </c>
    </row>
    <row r="167" spans="1:5" ht="12.75">
      <c r="A167" s="80" t="s">
        <v>205</v>
      </c>
      <c r="B167" s="65" t="s">
        <v>467</v>
      </c>
      <c r="C167" s="65" t="s">
        <v>455</v>
      </c>
      <c r="D167" s="65" t="s">
        <v>384</v>
      </c>
      <c r="E167" s="65" t="s">
        <v>385</v>
      </c>
    </row>
    <row r="168" spans="1:5" ht="12.75">
      <c r="A168" s="80" t="s">
        <v>206</v>
      </c>
      <c r="B168" s="65" t="s">
        <v>468</v>
      </c>
      <c r="C168" s="65" t="s">
        <v>455</v>
      </c>
      <c r="D168" s="65" t="s">
        <v>384</v>
      </c>
      <c r="E168" s="65" t="s">
        <v>385</v>
      </c>
    </row>
    <row r="169" spans="1:5" ht="12.75">
      <c r="A169" s="80" t="s">
        <v>207</v>
      </c>
      <c r="B169" s="65" t="s">
        <v>469</v>
      </c>
      <c r="C169" s="65" t="s">
        <v>455</v>
      </c>
      <c r="D169" s="65" t="s">
        <v>384</v>
      </c>
      <c r="E169" s="65" t="s">
        <v>385</v>
      </c>
    </row>
    <row r="170" spans="1:5" ht="12.75">
      <c r="A170" s="86" t="s">
        <v>208</v>
      </c>
      <c r="B170" s="65" t="s">
        <v>476</v>
      </c>
      <c r="C170" s="65" t="s">
        <v>455</v>
      </c>
      <c r="D170" s="65" t="s">
        <v>384</v>
      </c>
      <c r="E170" s="65" t="s">
        <v>385</v>
      </c>
    </row>
    <row r="171" spans="1:5" ht="12.75">
      <c r="A171" s="86" t="s">
        <v>209</v>
      </c>
      <c r="B171" s="65" t="s">
        <v>477</v>
      </c>
      <c r="C171" s="65" t="s">
        <v>455</v>
      </c>
      <c r="D171" s="65" t="s">
        <v>384</v>
      </c>
      <c r="E171" s="65" t="s">
        <v>385</v>
      </c>
    </row>
    <row r="172" spans="1:5" ht="12.75">
      <c r="A172" s="86" t="s">
        <v>210</v>
      </c>
      <c r="B172" s="65" t="s">
        <v>478</v>
      </c>
      <c r="C172" s="65" t="s">
        <v>455</v>
      </c>
      <c r="D172" s="65" t="s">
        <v>384</v>
      </c>
      <c r="E172" s="65" t="s">
        <v>385</v>
      </c>
    </row>
    <row r="173" spans="1:5" ht="12.75">
      <c r="A173" s="86" t="s">
        <v>211</v>
      </c>
      <c r="B173" s="65" t="s">
        <v>470</v>
      </c>
      <c r="C173" s="65" t="s">
        <v>455</v>
      </c>
      <c r="D173" s="65" t="s">
        <v>384</v>
      </c>
      <c r="E173" s="65" t="s">
        <v>385</v>
      </c>
    </row>
    <row r="174" spans="1:5" ht="12.75">
      <c r="A174" s="86" t="s">
        <v>212</v>
      </c>
      <c r="B174" s="65" t="s">
        <v>471</v>
      </c>
      <c r="C174" s="65" t="s">
        <v>455</v>
      </c>
      <c r="D174" s="65" t="s">
        <v>384</v>
      </c>
      <c r="E174" s="65" t="s">
        <v>385</v>
      </c>
    </row>
    <row r="175" spans="1:5" ht="12.75">
      <c r="A175" s="86" t="s">
        <v>213</v>
      </c>
      <c r="B175" s="65" t="s">
        <v>472</v>
      </c>
      <c r="C175" s="65" t="s">
        <v>455</v>
      </c>
      <c r="D175" s="65" t="s">
        <v>384</v>
      </c>
      <c r="E175" s="65" t="s">
        <v>385</v>
      </c>
    </row>
    <row r="176" spans="1:5" ht="12.75">
      <c r="A176" s="86" t="s">
        <v>214</v>
      </c>
      <c r="B176" s="65" t="s">
        <v>473</v>
      </c>
      <c r="C176" s="65" t="s">
        <v>455</v>
      </c>
      <c r="D176" s="65" t="s">
        <v>384</v>
      </c>
      <c r="E176" s="65" t="s">
        <v>385</v>
      </c>
    </row>
    <row r="177" spans="1:5" ht="12.75">
      <c r="A177" s="86" t="s">
        <v>215</v>
      </c>
      <c r="B177" s="65" t="s">
        <v>474</v>
      </c>
      <c r="C177" s="65" t="s">
        <v>455</v>
      </c>
      <c r="D177" s="65" t="s">
        <v>384</v>
      </c>
      <c r="E177" s="65" t="s">
        <v>385</v>
      </c>
    </row>
    <row r="178" spans="1:5" ht="12.75">
      <c r="A178" s="86" t="s">
        <v>216</v>
      </c>
      <c r="B178" s="65" t="s">
        <v>475</v>
      </c>
      <c r="C178" s="65" t="s">
        <v>455</v>
      </c>
      <c r="D178" s="65" t="s">
        <v>384</v>
      </c>
      <c r="E178" s="65" t="s">
        <v>385</v>
      </c>
    </row>
    <row r="179" spans="1:5" ht="12.75">
      <c r="A179" s="86" t="s">
        <v>484</v>
      </c>
      <c r="B179" s="65" t="s">
        <v>491</v>
      </c>
      <c r="C179" s="65" t="s">
        <v>485</v>
      </c>
      <c r="D179" s="65" t="s">
        <v>486</v>
      </c>
      <c r="E179" s="65" t="s">
        <v>385</v>
      </c>
    </row>
    <row r="180" spans="1:5" ht="12.75">
      <c r="A180" s="86" t="s">
        <v>487</v>
      </c>
      <c r="B180" s="65" t="s">
        <v>488</v>
      </c>
      <c r="C180" s="65" t="s">
        <v>485</v>
      </c>
      <c r="D180" s="65" t="s">
        <v>486</v>
      </c>
      <c r="E180" s="65" t="s">
        <v>385</v>
      </c>
    </row>
    <row r="181" spans="1:5" ht="12.75">
      <c r="A181" s="86" t="s">
        <v>489</v>
      </c>
      <c r="B181" s="65" t="s">
        <v>490</v>
      </c>
      <c r="C181" s="65" t="s">
        <v>500</v>
      </c>
      <c r="D181" s="65" t="s">
        <v>486</v>
      </c>
      <c r="E181" s="65" t="s">
        <v>385</v>
      </c>
    </row>
    <row r="182" spans="1:5" ht="12.75">
      <c r="A182" s="86" t="s">
        <v>493</v>
      </c>
      <c r="B182" s="65" t="s">
        <v>494</v>
      </c>
      <c r="C182" s="65" t="s">
        <v>278</v>
      </c>
      <c r="D182" s="65" t="s">
        <v>495</v>
      </c>
      <c r="E182" s="65" t="s">
        <v>385</v>
      </c>
    </row>
    <row r="183" spans="1:5" ht="12.75">
      <c r="A183" s="86" t="s">
        <v>496</v>
      </c>
      <c r="B183" s="65" t="s">
        <v>497</v>
      </c>
      <c r="C183" s="65" t="s">
        <v>498</v>
      </c>
      <c r="D183" s="65" t="s">
        <v>486</v>
      </c>
      <c r="E183" s="65" t="s">
        <v>385</v>
      </c>
    </row>
    <row r="184" spans="1:5" ht="12.75">
      <c r="A184" s="91"/>
      <c r="B184" s="56"/>
      <c r="C184" s="56"/>
      <c r="D184" s="56"/>
      <c r="E184" s="56"/>
    </row>
    <row r="186" s="62" customFormat="1" ht="11.25">
      <c r="A186" s="92" t="s">
        <v>479</v>
      </c>
    </row>
    <row r="187" s="62" customFormat="1" ht="11.25">
      <c r="A187" s="91" t="s">
        <v>480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Z128"/>
  <sheetViews>
    <sheetView zoomScalePageLayoutView="0" workbookViewId="0" topLeftCell="FU1">
      <selection activeCell="GA6" sqref="GA6"/>
    </sheetView>
  </sheetViews>
  <sheetFormatPr defaultColWidth="11.421875" defaultRowHeight="12.75"/>
  <cols>
    <col min="1" max="1" width="16.28125" style="94" bestFit="1" customWidth="1"/>
    <col min="2" max="2" width="13.8515625" style="62" bestFit="1" customWidth="1"/>
    <col min="3" max="3" width="13.8515625" style="62" customWidth="1"/>
    <col min="4" max="4" width="17.00390625" style="62" bestFit="1" customWidth="1"/>
    <col min="5" max="5" width="18.8515625" style="62" bestFit="1" customWidth="1"/>
    <col min="6" max="6" width="13.421875" style="62" bestFit="1" customWidth="1"/>
    <col min="7" max="7" width="12.8515625" style="95" bestFit="1" customWidth="1"/>
    <col min="8" max="8" width="16.28125" style="62" bestFit="1" customWidth="1"/>
    <col min="9" max="9" width="14.8515625" style="96" bestFit="1" customWidth="1"/>
    <col min="10" max="10" width="17.140625" style="57" bestFit="1" customWidth="1"/>
    <col min="11" max="11" width="12.8515625" style="95" bestFit="1" customWidth="1"/>
    <col min="12" max="12" width="12.57421875" style="45" bestFit="1" customWidth="1"/>
    <col min="13" max="13" width="13.28125" style="95" bestFit="1" customWidth="1"/>
    <col min="14" max="14" width="13.00390625" style="45" bestFit="1" customWidth="1"/>
    <col min="15" max="15" width="15.421875" style="45" bestFit="1" customWidth="1"/>
    <col min="16" max="16" width="15.28125" style="95" bestFit="1" customWidth="1"/>
    <col min="17" max="17" width="15.00390625" style="45" bestFit="1" customWidth="1"/>
    <col min="18" max="18" width="16.28125" style="95" bestFit="1" customWidth="1"/>
    <col min="19" max="19" width="15.8515625" style="45" bestFit="1" customWidth="1"/>
    <col min="20" max="20" width="18.00390625" style="95" bestFit="1" customWidth="1"/>
    <col min="21" max="21" width="17.7109375" style="45" bestFit="1" customWidth="1"/>
    <col min="22" max="22" width="14.28125" style="45" bestFit="1" customWidth="1"/>
    <col min="23" max="23" width="13.8515625" style="45" bestFit="1" customWidth="1"/>
    <col min="24" max="24" width="12.8515625" style="95" bestFit="1" customWidth="1"/>
    <col min="25" max="25" width="14.8515625" style="96" bestFit="1" customWidth="1"/>
    <col min="26" max="26" width="17.140625" style="57" bestFit="1" customWidth="1"/>
    <col min="27" max="27" width="15.57421875" style="45" bestFit="1" customWidth="1"/>
    <col min="28" max="28" width="20.57421875" style="45" bestFit="1" customWidth="1"/>
    <col min="29" max="29" width="22.57421875" style="62" bestFit="1" customWidth="1"/>
    <col min="30" max="30" width="15.28125" style="62" bestFit="1" customWidth="1"/>
    <col min="31" max="31" width="25.00390625" style="62" bestFit="1" customWidth="1"/>
    <col min="32" max="32" width="24.8515625" style="62" bestFit="1" customWidth="1"/>
    <col min="33" max="33" width="12.7109375" style="96" bestFit="1" customWidth="1"/>
    <col min="34" max="34" width="12.8515625" style="96" bestFit="1" customWidth="1"/>
    <col min="35" max="35" width="17.421875" style="98" bestFit="1" customWidth="1"/>
    <col min="36" max="36" width="15.57421875" style="98" bestFit="1" customWidth="1"/>
    <col min="37" max="37" width="18.7109375" style="98" bestFit="1" customWidth="1"/>
    <col min="38" max="38" width="16.28125" style="98" bestFit="1" customWidth="1"/>
    <col min="39" max="39" width="10.421875" style="98" bestFit="1" customWidth="1"/>
    <col min="40" max="40" width="13.57421875" style="56" bestFit="1" customWidth="1"/>
    <col min="41" max="41" width="17.140625" style="56" bestFit="1" customWidth="1"/>
    <col min="42" max="42" width="15.7109375" style="96" bestFit="1" customWidth="1"/>
    <col min="43" max="43" width="20.8515625" style="62" bestFit="1" customWidth="1"/>
    <col min="44" max="44" width="21.28125" style="62" bestFit="1" customWidth="1"/>
    <col min="45" max="45" width="21.421875" style="95" bestFit="1" customWidth="1"/>
    <col min="46" max="46" width="18.7109375" style="57" bestFit="1" customWidth="1"/>
    <col min="47" max="47" width="14.8515625" style="109" bestFit="1" customWidth="1"/>
    <col min="48" max="48" width="20.00390625" style="109" bestFit="1" customWidth="1"/>
    <col min="49" max="49" width="16.8515625" style="109" bestFit="1" customWidth="1"/>
    <col min="50" max="50" width="16.140625" style="109" bestFit="1" customWidth="1"/>
    <col min="51" max="51" width="20.00390625" style="101" bestFit="1" customWidth="1"/>
    <col min="52" max="52" width="16.140625" style="109" customWidth="1"/>
    <col min="53" max="53" width="16.140625" style="62" customWidth="1"/>
    <col min="54" max="54" width="17.57421875" style="62" bestFit="1" customWidth="1"/>
    <col min="55" max="55" width="19.140625" style="62" bestFit="1" customWidth="1"/>
    <col min="56" max="56" width="22.57421875" style="62" bestFit="1" customWidth="1"/>
    <col min="57" max="57" width="21.7109375" style="62" bestFit="1" customWidth="1"/>
    <col min="58" max="58" width="20.57421875" style="62" bestFit="1" customWidth="1"/>
    <col min="59" max="59" width="22.7109375" style="45" bestFit="1" customWidth="1"/>
    <col min="60" max="60" width="27.421875" style="62" bestFit="1" customWidth="1"/>
    <col min="61" max="61" width="16.7109375" style="62" bestFit="1" customWidth="1"/>
    <col min="62" max="62" width="21.8515625" style="62" bestFit="1" customWidth="1"/>
    <col min="63" max="63" width="17.00390625" style="62" bestFit="1" customWidth="1"/>
    <col min="64" max="64" width="26.00390625" style="62" bestFit="1" customWidth="1"/>
    <col min="65" max="65" width="22.57421875" style="62" bestFit="1" customWidth="1"/>
    <col min="66" max="66" width="24.57421875" style="62" bestFit="1" customWidth="1"/>
    <col min="67" max="67" width="21.7109375" style="62" bestFit="1" customWidth="1"/>
    <col min="68" max="68" width="20.28125" style="62" bestFit="1" customWidth="1"/>
    <col min="69" max="69" width="18.421875" style="62" bestFit="1" customWidth="1"/>
    <col min="70" max="70" width="17.28125" style="62" bestFit="1" customWidth="1"/>
    <col min="71" max="71" width="18.00390625" style="62" bestFit="1" customWidth="1"/>
    <col min="72" max="72" width="26.140625" style="62" bestFit="1" customWidth="1"/>
    <col min="73" max="73" width="32.28125" style="57" bestFit="1" customWidth="1"/>
    <col min="74" max="74" width="27.57421875" style="57" bestFit="1" customWidth="1"/>
    <col min="75" max="75" width="40.28125" style="110" bestFit="1" customWidth="1"/>
    <col min="76" max="76" width="40.28125" style="110" customWidth="1"/>
    <col min="77" max="77" width="38.57421875" style="110" bestFit="1" customWidth="1"/>
    <col min="78" max="78" width="38.57421875" style="110" customWidth="1"/>
    <col min="79" max="79" width="16.7109375" style="109" bestFit="1" customWidth="1"/>
    <col min="80" max="80" width="18.8515625" style="111" bestFit="1" customWidth="1"/>
    <col min="81" max="81" width="20.421875" style="112" bestFit="1" customWidth="1"/>
    <col min="82" max="82" width="16.8515625" style="62" bestFit="1" customWidth="1"/>
    <col min="83" max="83" width="18.57421875" style="40" bestFit="1" customWidth="1"/>
    <col min="84" max="84" width="23.421875" style="106" bestFit="1" customWidth="1"/>
    <col min="85" max="85" width="19.421875" style="107" customWidth="1"/>
    <col min="86" max="86" width="23.57421875" style="45" bestFit="1" customWidth="1"/>
    <col min="87" max="87" width="18.7109375" style="56" bestFit="1" customWidth="1"/>
    <col min="88" max="88" width="21.57421875" style="45" bestFit="1" customWidth="1"/>
    <col min="89" max="89" width="19.140625" style="62" bestFit="1" customWidth="1"/>
    <col min="90" max="90" width="18.140625" style="62" bestFit="1" customWidth="1"/>
    <col min="91" max="91" width="19.140625" style="62" bestFit="1" customWidth="1"/>
    <col min="92" max="92" width="30.8515625" style="62" bestFit="1" customWidth="1"/>
    <col min="93" max="93" width="35.7109375" style="62" bestFit="1" customWidth="1"/>
    <col min="94" max="95" width="25.421875" style="62" bestFit="1" customWidth="1"/>
    <col min="96" max="96" width="24.00390625" style="56" bestFit="1" customWidth="1"/>
    <col min="97" max="97" width="23.57421875" style="56" bestFit="1" customWidth="1"/>
    <col min="98" max="98" width="30.57421875" style="62" bestFit="1" customWidth="1"/>
    <col min="99" max="99" width="28.140625" style="62" bestFit="1" customWidth="1"/>
    <col min="100" max="100" width="31.28125" style="62" bestFit="1" customWidth="1"/>
    <col min="101" max="101" width="32.421875" style="62" bestFit="1" customWidth="1"/>
    <col min="102" max="102" width="35.8515625" style="62" bestFit="1" customWidth="1"/>
    <col min="103" max="103" width="28.140625" style="59" bestFit="1" customWidth="1"/>
    <col min="104" max="104" width="28.57421875" style="59" bestFit="1" customWidth="1"/>
    <col min="105" max="105" width="28.140625" style="59" bestFit="1" customWidth="1"/>
    <col min="106" max="106" width="34.57421875" style="59" bestFit="1" customWidth="1"/>
    <col min="107" max="107" width="35.57421875" style="59" bestFit="1" customWidth="1"/>
    <col min="108" max="108" width="35.140625" style="59" bestFit="1" customWidth="1"/>
    <col min="109" max="109" width="28.28125" style="56" bestFit="1" customWidth="1"/>
    <col min="110" max="110" width="28.7109375" style="56" bestFit="1" customWidth="1"/>
    <col min="111" max="111" width="28.28125" style="56" bestFit="1" customWidth="1"/>
    <col min="112" max="112" width="27.28125" style="56" bestFit="1" customWidth="1"/>
    <col min="113" max="113" width="27.7109375" style="56" bestFit="1" customWidth="1"/>
    <col min="114" max="114" width="27.28125" style="56" bestFit="1" customWidth="1"/>
    <col min="115" max="115" width="30.140625" style="56" bestFit="1" customWidth="1"/>
    <col min="116" max="116" width="30.00390625" style="56" bestFit="1" customWidth="1"/>
    <col min="117" max="117" width="29.57421875" style="56" bestFit="1" customWidth="1"/>
    <col min="118" max="118" width="29.140625" style="56" bestFit="1" customWidth="1"/>
    <col min="119" max="119" width="29.00390625" style="56" bestFit="1" customWidth="1"/>
    <col min="120" max="120" width="28.57421875" style="56" bestFit="1" customWidth="1"/>
    <col min="121" max="121" width="28.8515625" style="56" bestFit="1" customWidth="1"/>
    <col min="122" max="122" width="29.28125" style="56" bestFit="1" customWidth="1"/>
    <col min="123" max="123" width="28.8515625" style="56" bestFit="1" customWidth="1"/>
    <col min="124" max="124" width="27.8515625" style="56" bestFit="1" customWidth="1"/>
    <col min="125" max="125" width="28.28125" style="56" bestFit="1" customWidth="1"/>
    <col min="126" max="126" width="27.8515625" style="56" bestFit="1" customWidth="1"/>
    <col min="127" max="127" width="18.421875" style="62" bestFit="1" customWidth="1"/>
    <col min="128" max="128" width="27.8515625" style="62" bestFit="1" customWidth="1"/>
    <col min="129" max="129" width="26.7109375" style="62" bestFit="1" customWidth="1"/>
    <col min="130" max="130" width="22.28125" style="62" bestFit="1" customWidth="1"/>
    <col min="131" max="131" width="18.421875" style="62" bestFit="1" customWidth="1"/>
    <col min="132" max="132" width="27.8515625" style="62" bestFit="1" customWidth="1"/>
    <col min="133" max="133" width="26.7109375" style="62" bestFit="1" customWidth="1"/>
    <col min="134" max="134" width="22.28125" style="62" bestFit="1" customWidth="1"/>
    <col min="135" max="135" width="18.8515625" style="62" bestFit="1" customWidth="1"/>
    <col min="136" max="136" width="28.28125" style="62" bestFit="1" customWidth="1"/>
    <col min="137" max="137" width="27.140625" style="62" bestFit="1" customWidth="1"/>
    <col min="138" max="138" width="22.7109375" style="62" bestFit="1" customWidth="1"/>
    <col min="139" max="139" width="20.57421875" style="62" bestFit="1" customWidth="1"/>
    <col min="140" max="140" width="21.8515625" style="62" bestFit="1" customWidth="1"/>
    <col min="141" max="141" width="20.57421875" style="62" bestFit="1" customWidth="1"/>
    <col min="142" max="142" width="21.8515625" style="62" bestFit="1" customWidth="1"/>
    <col min="143" max="143" width="21.00390625" style="62" bestFit="1" customWidth="1"/>
    <col min="144" max="144" width="22.28125" style="62" bestFit="1" customWidth="1"/>
    <col min="145" max="145" width="27.00390625" style="62" bestFit="1" customWidth="1"/>
    <col min="146" max="146" width="27.8515625" style="62" bestFit="1" customWidth="1"/>
    <col min="147" max="147" width="30.421875" style="62" bestFit="1" customWidth="1"/>
    <col min="148" max="148" width="27.00390625" style="62" bestFit="1" customWidth="1"/>
    <col min="149" max="149" width="27.8515625" style="62" bestFit="1" customWidth="1"/>
    <col min="150" max="150" width="30.421875" style="62" bestFit="1" customWidth="1"/>
    <col min="151" max="151" width="27.421875" style="62" bestFit="1" customWidth="1"/>
    <col min="152" max="152" width="28.28125" style="62" bestFit="1" customWidth="1"/>
    <col min="153" max="153" width="30.8515625" style="62" bestFit="1" customWidth="1"/>
    <col min="154" max="155" width="28.00390625" style="55" bestFit="1" customWidth="1"/>
    <col min="156" max="156" width="31.8515625" style="55" bestFit="1" customWidth="1"/>
    <col min="157" max="157" width="26.8515625" style="45" bestFit="1" customWidth="1"/>
    <col min="158" max="158" width="27.7109375" style="45" bestFit="1" customWidth="1"/>
    <col min="159" max="159" width="30.28125" style="45" bestFit="1" customWidth="1"/>
    <col min="160" max="160" width="26.8515625" style="45" bestFit="1" customWidth="1"/>
    <col min="161" max="161" width="27.7109375" style="45" bestFit="1" customWidth="1"/>
    <col min="162" max="162" width="30.28125" style="45" bestFit="1" customWidth="1"/>
    <col min="163" max="163" width="27.28125" style="45" bestFit="1" customWidth="1"/>
    <col min="164" max="164" width="28.140625" style="45" bestFit="1" customWidth="1"/>
    <col min="165" max="165" width="30.7109375" style="45" bestFit="1" customWidth="1"/>
    <col min="166" max="167" width="30.28125" style="55" bestFit="1" customWidth="1"/>
    <col min="168" max="168" width="30.7109375" style="55" bestFit="1" customWidth="1"/>
    <col min="169" max="169" width="25.7109375" style="45" bestFit="1" customWidth="1"/>
    <col min="170" max="170" width="26.7109375" style="45" bestFit="1" customWidth="1"/>
    <col min="171" max="171" width="29.28125" style="45" bestFit="1" customWidth="1"/>
    <col min="172" max="172" width="25.7109375" style="45" bestFit="1" customWidth="1"/>
    <col min="173" max="173" width="26.7109375" style="45" bestFit="1" customWidth="1"/>
    <col min="174" max="174" width="29.28125" style="45" bestFit="1" customWidth="1"/>
    <col min="175" max="175" width="26.140625" style="45" bestFit="1" customWidth="1"/>
    <col min="176" max="176" width="27.140625" style="45" bestFit="1" customWidth="1"/>
    <col min="177" max="177" width="29.7109375" style="45" bestFit="1" customWidth="1"/>
    <col min="178" max="178" width="20.7109375" style="62" bestFit="1" customWidth="1"/>
    <col min="179" max="179" width="18.28125" style="62" bestFit="1" customWidth="1"/>
    <col min="180" max="180" width="20.140625" style="62" bestFit="1" customWidth="1"/>
    <col min="181" max="181" width="15.28125" style="62" bestFit="1" customWidth="1"/>
    <col min="182" max="182" width="18.8515625" style="62" bestFit="1" customWidth="1"/>
    <col min="183" max="16384" width="11.421875" style="62" customWidth="1"/>
  </cols>
  <sheetData>
    <row r="1" spans="1:182" s="2" customFormat="1" ht="11.25">
      <c r="A1" s="44" t="s">
        <v>140</v>
      </c>
      <c r="B1" s="2" t="s">
        <v>123</v>
      </c>
      <c r="C1" s="2" t="s">
        <v>141</v>
      </c>
      <c r="D1" s="1" t="s">
        <v>222</v>
      </c>
      <c r="E1" s="1" t="s">
        <v>0</v>
      </c>
      <c r="F1" s="9" t="s">
        <v>1</v>
      </c>
      <c r="G1" s="14" t="s">
        <v>2</v>
      </c>
      <c r="H1" s="9" t="s">
        <v>3</v>
      </c>
      <c r="I1" s="12" t="s">
        <v>4</v>
      </c>
      <c r="J1" s="15" t="s">
        <v>60</v>
      </c>
      <c r="K1" s="14" t="s">
        <v>5</v>
      </c>
      <c r="L1" s="13" t="s">
        <v>6</v>
      </c>
      <c r="M1" s="14" t="s">
        <v>7</v>
      </c>
      <c r="N1" s="13" t="s">
        <v>8</v>
      </c>
      <c r="O1" s="13" t="s">
        <v>9</v>
      </c>
      <c r="P1" s="14" t="s">
        <v>10</v>
      </c>
      <c r="Q1" s="13" t="s">
        <v>11</v>
      </c>
      <c r="R1" s="14" t="s">
        <v>12</v>
      </c>
      <c r="S1" s="13" t="s">
        <v>13</v>
      </c>
      <c r="T1" s="14" t="s">
        <v>14</v>
      </c>
      <c r="U1" s="13" t="s">
        <v>15</v>
      </c>
      <c r="V1" s="13" t="s">
        <v>16</v>
      </c>
      <c r="W1" s="13" t="s">
        <v>17</v>
      </c>
      <c r="X1" s="14" t="s">
        <v>18</v>
      </c>
      <c r="Y1" s="12" t="s">
        <v>19</v>
      </c>
      <c r="Z1" s="15" t="s">
        <v>61</v>
      </c>
      <c r="AA1" s="13" t="s">
        <v>62</v>
      </c>
      <c r="AB1" s="13" t="s">
        <v>40</v>
      </c>
      <c r="AC1" s="10" t="s">
        <v>41</v>
      </c>
      <c r="AD1" s="1" t="s">
        <v>42</v>
      </c>
      <c r="AE1" s="2" t="s">
        <v>51</v>
      </c>
      <c r="AF1" s="1" t="s">
        <v>43</v>
      </c>
      <c r="AG1" s="17" t="s">
        <v>70</v>
      </c>
      <c r="AH1" s="17" t="s">
        <v>44</v>
      </c>
      <c r="AI1" s="1" t="s">
        <v>46</v>
      </c>
      <c r="AJ1" s="1" t="s">
        <v>47</v>
      </c>
      <c r="AK1" s="1" t="s">
        <v>48</v>
      </c>
      <c r="AL1" s="1" t="s">
        <v>49</v>
      </c>
      <c r="AM1" s="1" t="s">
        <v>45</v>
      </c>
      <c r="AN1" s="1" t="s">
        <v>110</v>
      </c>
      <c r="AO1" s="1" t="s">
        <v>111</v>
      </c>
      <c r="AP1" s="18" t="s">
        <v>50</v>
      </c>
      <c r="AQ1" s="1" t="s">
        <v>63</v>
      </c>
      <c r="AR1" s="1" t="s">
        <v>64</v>
      </c>
      <c r="AS1" s="19" t="s">
        <v>65</v>
      </c>
      <c r="AT1" s="26" t="s">
        <v>112</v>
      </c>
      <c r="AU1" s="30" t="s">
        <v>67</v>
      </c>
      <c r="AV1" s="30" t="s">
        <v>68</v>
      </c>
      <c r="AW1" s="30" t="s">
        <v>66</v>
      </c>
      <c r="AX1" s="30" t="s">
        <v>69</v>
      </c>
      <c r="AY1" s="31" t="s">
        <v>71</v>
      </c>
      <c r="AZ1" s="30" t="s">
        <v>82</v>
      </c>
      <c r="BA1" s="1" t="s">
        <v>86</v>
      </c>
      <c r="BB1" s="1" t="s">
        <v>72</v>
      </c>
      <c r="BC1" s="1" t="s">
        <v>113</v>
      </c>
      <c r="BD1" s="11" t="s">
        <v>73</v>
      </c>
      <c r="BE1" s="11" t="s">
        <v>74</v>
      </c>
      <c r="BF1" s="11" t="s">
        <v>75</v>
      </c>
      <c r="BG1" s="20" t="s">
        <v>87</v>
      </c>
      <c r="BH1" s="1" t="s">
        <v>76</v>
      </c>
      <c r="BI1" s="1" t="s">
        <v>77</v>
      </c>
      <c r="BJ1" s="1" t="s">
        <v>78</v>
      </c>
      <c r="BK1" s="1" t="s">
        <v>79</v>
      </c>
      <c r="BL1" s="1" t="s">
        <v>80</v>
      </c>
      <c r="BM1" s="1" t="s">
        <v>81</v>
      </c>
      <c r="BN1" s="1" t="s">
        <v>83</v>
      </c>
      <c r="BO1" s="1" t="s">
        <v>84</v>
      </c>
      <c r="BP1" s="1" t="s">
        <v>85</v>
      </c>
      <c r="BQ1" s="24" t="s">
        <v>88</v>
      </c>
      <c r="BR1" s="24" t="s">
        <v>89</v>
      </c>
      <c r="BS1" s="2" t="s">
        <v>90</v>
      </c>
      <c r="BT1" s="11" t="s">
        <v>52</v>
      </c>
      <c r="BU1" s="36" t="s">
        <v>96</v>
      </c>
      <c r="BV1" s="36" t="s">
        <v>97</v>
      </c>
      <c r="BW1" s="35" t="s">
        <v>98</v>
      </c>
      <c r="BX1" s="35" t="s">
        <v>108</v>
      </c>
      <c r="BY1" s="35" t="s">
        <v>99</v>
      </c>
      <c r="BZ1" s="35" t="s">
        <v>109</v>
      </c>
      <c r="CA1" s="30" t="s">
        <v>100</v>
      </c>
      <c r="CB1" s="30" t="s">
        <v>101</v>
      </c>
      <c r="CC1" s="33" t="s">
        <v>53</v>
      </c>
      <c r="CD1" s="1" t="s">
        <v>54</v>
      </c>
      <c r="CE1" s="39" t="s">
        <v>102</v>
      </c>
      <c r="CF1" s="41" t="s">
        <v>103</v>
      </c>
      <c r="CG1" s="11" t="s">
        <v>118</v>
      </c>
      <c r="CH1" s="5" t="s">
        <v>119</v>
      </c>
      <c r="CI1" s="1" t="s">
        <v>104</v>
      </c>
      <c r="CJ1" s="20" t="s">
        <v>105</v>
      </c>
      <c r="CK1" s="2" t="s">
        <v>91</v>
      </c>
      <c r="CL1" s="2" t="s">
        <v>92</v>
      </c>
      <c r="CM1" s="2" t="s">
        <v>93</v>
      </c>
      <c r="CN1" s="2" t="s">
        <v>116</v>
      </c>
      <c r="CO1" s="2" t="s">
        <v>117</v>
      </c>
      <c r="CP1" s="2" t="s">
        <v>94</v>
      </c>
      <c r="CQ1" s="2" t="s">
        <v>95</v>
      </c>
      <c r="CR1" s="1" t="s">
        <v>106</v>
      </c>
      <c r="CS1" s="1" t="s">
        <v>107</v>
      </c>
      <c r="CT1" s="1" t="s">
        <v>114</v>
      </c>
      <c r="CU1" s="1" t="s">
        <v>115</v>
      </c>
      <c r="CV1" s="2" t="s">
        <v>120</v>
      </c>
      <c r="CW1" s="2" t="s">
        <v>121</v>
      </c>
      <c r="CX1" s="2" t="s">
        <v>122</v>
      </c>
      <c r="CY1" s="47" t="s">
        <v>142</v>
      </c>
      <c r="CZ1" s="47" t="s">
        <v>143</v>
      </c>
      <c r="DA1" s="47" t="s">
        <v>144</v>
      </c>
      <c r="DB1" s="47" t="s">
        <v>145</v>
      </c>
      <c r="DC1" s="47" t="s">
        <v>146</v>
      </c>
      <c r="DD1" s="47" t="s">
        <v>147</v>
      </c>
      <c r="DE1" s="48" t="s">
        <v>148</v>
      </c>
      <c r="DF1" s="48" t="s">
        <v>149</v>
      </c>
      <c r="DG1" s="48" t="s">
        <v>150</v>
      </c>
      <c r="DH1" s="48" t="s">
        <v>151</v>
      </c>
      <c r="DI1" s="48" t="s">
        <v>152</v>
      </c>
      <c r="DJ1" s="48" t="s">
        <v>153</v>
      </c>
      <c r="DK1" s="48" t="s">
        <v>154</v>
      </c>
      <c r="DL1" s="48" t="s">
        <v>155</v>
      </c>
      <c r="DM1" s="48" t="s">
        <v>156</v>
      </c>
      <c r="DN1" s="48" t="s">
        <v>157</v>
      </c>
      <c r="DO1" s="48" t="s">
        <v>158</v>
      </c>
      <c r="DP1" s="48" t="s">
        <v>159</v>
      </c>
      <c r="DQ1" s="48" t="s">
        <v>160</v>
      </c>
      <c r="DR1" s="48" t="s">
        <v>161</v>
      </c>
      <c r="DS1" s="48" t="s">
        <v>162</v>
      </c>
      <c r="DT1" s="48" t="s">
        <v>163</v>
      </c>
      <c r="DU1" s="48" t="s">
        <v>164</v>
      </c>
      <c r="DV1" s="48" t="s">
        <v>165</v>
      </c>
      <c r="DW1" s="2" t="s">
        <v>166</v>
      </c>
      <c r="DX1" s="2" t="s">
        <v>167</v>
      </c>
      <c r="DY1" s="2" t="s">
        <v>168</v>
      </c>
      <c r="DZ1" s="2" t="s">
        <v>169</v>
      </c>
      <c r="EA1" s="2" t="s">
        <v>170</v>
      </c>
      <c r="EB1" s="2" t="s">
        <v>171</v>
      </c>
      <c r="EC1" s="2" t="s">
        <v>172</v>
      </c>
      <c r="ED1" s="2" t="s">
        <v>173</v>
      </c>
      <c r="EE1" s="2" t="s">
        <v>174</v>
      </c>
      <c r="EF1" s="2" t="s">
        <v>175</v>
      </c>
      <c r="EG1" s="2" t="s">
        <v>176</v>
      </c>
      <c r="EH1" s="2" t="s">
        <v>177</v>
      </c>
      <c r="EI1" s="2" t="s">
        <v>178</v>
      </c>
      <c r="EJ1" s="2" t="s">
        <v>179</v>
      </c>
      <c r="EK1" s="2" t="s">
        <v>180</v>
      </c>
      <c r="EL1" s="2" t="s">
        <v>181</v>
      </c>
      <c r="EM1" s="2" t="s">
        <v>182</v>
      </c>
      <c r="EN1" s="2" t="s">
        <v>183</v>
      </c>
      <c r="EO1" s="2" t="s">
        <v>184</v>
      </c>
      <c r="EP1" s="2" t="s">
        <v>185</v>
      </c>
      <c r="EQ1" s="2" t="s">
        <v>186</v>
      </c>
      <c r="ER1" s="2" t="s">
        <v>187</v>
      </c>
      <c r="ES1" s="2" t="s">
        <v>188</v>
      </c>
      <c r="ET1" s="2" t="s">
        <v>189</v>
      </c>
      <c r="EU1" s="2" t="s">
        <v>190</v>
      </c>
      <c r="EV1" s="2" t="s">
        <v>191</v>
      </c>
      <c r="EW1" s="2" t="s">
        <v>192</v>
      </c>
      <c r="EX1" s="49" t="s">
        <v>193</v>
      </c>
      <c r="EY1" s="49" t="s">
        <v>194</v>
      </c>
      <c r="EZ1" s="49" t="s">
        <v>195</v>
      </c>
      <c r="FA1" s="50" t="s">
        <v>196</v>
      </c>
      <c r="FB1" s="50" t="s">
        <v>197</v>
      </c>
      <c r="FC1" s="50" t="s">
        <v>198</v>
      </c>
      <c r="FD1" s="50" t="s">
        <v>199</v>
      </c>
      <c r="FE1" s="50" t="s">
        <v>200</v>
      </c>
      <c r="FF1" s="50" t="s">
        <v>201</v>
      </c>
      <c r="FG1" s="50" t="s">
        <v>202</v>
      </c>
      <c r="FH1" s="50" t="s">
        <v>203</v>
      </c>
      <c r="FI1" s="50" t="s">
        <v>204</v>
      </c>
      <c r="FJ1" s="49" t="s">
        <v>205</v>
      </c>
      <c r="FK1" s="49" t="s">
        <v>206</v>
      </c>
      <c r="FL1" s="49" t="s">
        <v>207</v>
      </c>
      <c r="FM1" s="50" t="s">
        <v>208</v>
      </c>
      <c r="FN1" s="50" t="s">
        <v>209</v>
      </c>
      <c r="FO1" s="50" t="s">
        <v>210</v>
      </c>
      <c r="FP1" s="50" t="s">
        <v>211</v>
      </c>
      <c r="FQ1" s="50" t="s">
        <v>212</v>
      </c>
      <c r="FR1" s="50" t="s">
        <v>213</v>
      </c>
      <c r="FS1" s="50" t="s">
        <v>214</v>
      </c>
      <c r="FT1" s="50" t="s">
        <v>215</v>
      </c>
      <c r="FU1" s="50" t="s">
        <v>216</v>
      </c>
      <c r="FV1" s="113" t="s">
        <v>492</v>
      </c>
      <c r="FW1" s="113" t="s">
        <v>487</v>
      </c>
      <c r="FX1" s="5" t="s">
        <v>489</v>
      </c>
      <c r="FY1" s="2" t="s">
        <v>493</v>
      </c>
      <c r="FZ1" s="2" t="s">
        <v>496</v>
      </c>
    </row>
    <row r="2" spans="1:181" s="2" customFormat="1" ht="11.25">
      <c r="A2" s="44" t="s">
        <v>124</v>
      </c>
      <c r="B2" s="2">
        <v>4</v>
      </c>
      <c r="D2" s="6" t="s">
        <v>20</v>
      </c>
      <c r="F2" s="3">
        <v>40579.9</v>
      </c>
      <c r="G2" s="4">
        <v>708369</v>
      </c>
      <c r="H2" s="3">
        <v>17.456154401563335</v>
      </c>
      <c r="I2" s="7">
        <v>4.184383685789361</v>
      </c>
      <c r="J2" s="16">
        <v>100</v>
      </c>
      <c r="K2" s="4">
        <v>350703</v>
      </c>
      <c r="L2" s="5">
        <v>49.50851886516773</v>
      </c>
      <c r="M2" s="4">
        <v>357666</v>
      </c>
      <c r="N2" s="5">
        <v>50.49148113483227</v>
      </c>
      <c r="O2" s="5">
        <v>98.05321165556693</v>
      </c>
      <c r="P2" s="4">
        <v>167539</v>
      </c>
      <c r="Q2" s="5">
        <v>23.65137378964918</v>
      </c>
      <c r="R2" s="4">
        <v>474975</v>
      </c>
      <c r="S2" s="5">
        <v>67.05191785637146</v>
      </c>
      <c r="T2" s="4">
        <v>65855</v>
      </c>
      <c r="U2" s="5">
        <v>9.296708353979353</v>
      </c>
      <c r="V2" s="5">
        <v>49.13816516658772</v>
      </c>
      <c r="W2" s="5">
        <v>39.30726577095482</v>
      </c>
      <c r="X2" s="4">
        <v>817990</v>
      </c>
      <c r="Y2" s="7">
        <v>4.409864502291648</v>
      </c>
      <c r="Z2" s="16">
        <v>100</v>
      </c>
      <c r="AA2" s="5">
        <v>20.1</v>
      </c>
      <c r="AB2" s="5">
        <v>1.7</v>
      </c>
      <c r="AC2" s="1"/>
      <c r="AD2" s="1"/>
      <c r="AE2" s="1"/>
      <c r="AF2" s="1"/>
      <c r="AG2" s="7">
        <v>0.717</v>
      </c>
      <c r="AH2" s="7">
        <v>0.786</v>
      </c>
      <c r="AI2" s="8">
        <v>0.7242138852210929</v>
      </c>
      <c r="AJ2" s="8">
        <v>0.46849107390061645</v>
      </c>
      <c r="AK2" s="8">
        <v>0.8795</v>
      </c>
      <c r="AL2" s="8">
        <v>0.7976666666666667</v>
      </c>
      <c r="AM2" s="8">
        <v>0.717467906447094</v>
      </c>
      <c r="AN2" s="8"/>
      <c r="AO2" s="8"/>
      <c r="AP2" s="7"/>
      <c r="AQ2" s="19">
        <v>466142</v>
      </c>
      <c r="AR2" s="19">
        <v>475858</v>
      </c>
      <c r="AS2" s="19">
        <v>139945</v>
      </c>
      <c r="AT2" s="16">
        <v>0.56</v>
      </c>
      <c r="AU2" s="32">
        <v>2.8</v>
      </c>
      <c r="AV2" s="32">
        <v>13.1</v>
      </c>
      <c r="AW2" s="32">
        <v>15.9</v>
      </c>
      <c r="AX2" s="32">
        <v>84.1</v>
      </c>
      <c r="AY2" s="32">
        <v>29.2</v>
      </c>
      <c r="AZ2" s="32">
        <v>51.7</v>
      </c>
      <c r="BA2" s="5">
        <v>93</v>
      </c>
      <c r="BB2" s="3">
        <v>7</v>
      </c>
      <c r="BC2" s="20">
        <v>6.393473298155009</v>
      </c>
      <c r="BG2" s="5">
        <v>26.294385763803596</v>
      </c>
      <c r="BH2" s="21">
        <v>39.5</v>
      </c>
      <c r="BI2" s="20">
        <v>95.9</v>
      </c>
      <c r="BJ2" s="20">
        <v>94.8</v>
      </c>
      <c r="BK2" s="20">
        <v>9.6</v>
      </c>
      <c r="BL2" s="20">
        <v>9.07</v>
      </c>
      <c r="BM2" s="20">
        <v>72.93166593310748</v>
      </c>
      <c r="BN2" s="5">
        <v>10.5</v>
      </c>
      <c r="BO2" s="5">
        <v>2.6</v>
      </c>
      <c r="BP2" s="5">
        <v>0.3</v>
      </c>
      <c r="BQ2" s="5">
        <v>84.4</v>
      </c>
      <c r="BR2" s="5">
        <v>55.8</v>
      </c>
      <c r="BS2" s="5">
        <v>25</v>
      </c>
      <c r="BT2" s="1"/>
      <c r="BU2" s="26">
        <v>1.2332775919732442</v>
      </c>
      <c r="BV2" s="26">
        <v>22.32441471571906</v>
      </c>
      <c r="BW2" s="21">
        <v>2.7</v>
      </c>
      <c r="BX2" s="21">
        <v>0.3</v>
      </c>
      <c r="BY2" s="21">
        <v>22.1</v>
      </c>
      <c r="BZ2" s="21">
        <v>8.9</v>
      </c>
      <c r="CA2" s="3">
        <v>579.4</v>
      </c>
      <c r="CB2" s="38">
        <v>2207.1</v>
      </c>
      <c r="CC2" s="33"/>
      <c r="CD2" s="1"/>
      <c r="CE2" s="39">
        <v>458015</v>
      </c>
      <c r="CF2" s="41">
        <v>64.65768547183742</v>
      </c>
      <c r="CG2" s="39">
        <v>79443</v>
      </c>
      <c r="CH2" s="5">
        <v>11.214917648852504</v>
      </c>
      <c r="CI2" s="19">
        <v>504330</v>
      </c>
      <c r="CJ2" s="5">
        <v>71.19594448655997</v>
      </c>
      <c r="CK2" s="3">
        <v>86.5</v>
      </c>
      <c r="CL2" s="3">
        <v>6.3</v>
      </c>
      <c r="CM2" s="3">
        <v>4.3</v>
      </c>
      <c r="CN2" s="3">
        <v>14.712785984939325</v>
      </c>
      <c r="CO2" s="5">
        <v>16.711661691745025</v>
      </c>
      <c r="CP2" s="5">
        <v>61.7</v>
      </c>
      <c r="CQ2" s="5">
        <v>51</v>
      </c>
      <c r="CR2" s="20">
        <v>78.8153260010064</v>
      </c>
      <c r="CS2" s="20">
        <v>47.122500828454655</v>
      </c>
      <c r="CT2" s="20">
        <v>60.604839803061</v>
      </c>
      <c r="CU2" s="20">
        <v>7.851993600644584</v>
      </c>
      <c r="CV2" s="5">
        <v>61.15661350071671</v>
      </c>
      <c r="CW2" s="5">
        <v>41.004720799907474</v>
      </c>
      <c r="CX2" s="5">
        <v>102.16133430062418</v>
      </c>
      <c r="CY2" s="51">
        <v>530.5448043276522</v>
      </c>
      <c r="CZ2" s="51">
        <v>437.9610532575825</v>
      </c>
      <c r="DA2" s="51">
        <v>483.74536889721793</v>
      </c>
      <c r="DB2" s="51">
        <v>530.5448043276522</v>
      </c>
      <c r="DC2" s="51">
        <v>437.9610532575825</v>
      </c>
      <c r="DD2" s="51">
        <v>483.7453688972178</v>
      </c>
      <c r="DE2" s="54">
        <v>137.58338264347634</v>
      </c>
      <c r="DF2" s="54">
        <v>131.65719780845492</v>
      </c>
      <c r="DG2" s="54">
        <v>134.58780187114942</v>
      </c>
      <c r="DH2" s="54">
        <v>137.58338264347634</v>
      </c>
      <c r="DI2" s="54">
        <v>131.6571978084549</v>
      </c>
      <c r="DJ2" s="54">
        <v>134.58780187114942</v>
      </c>
      <c r="DK2" s="54">
        <v>133.02421532203564</v>
      </c>
      <c r="DL2" s="54">
        <v>119.03556832129165</v>
      </c>
      <c r="DM2" s="54">
        <v>125.95320367578043</v>
      </c>
      <c r="DN2" s="54">
        <v>133.02421532203564</v>
      </c>
      <c r="DO2" s="54">
        <v>119.03556832129165</v>
      </c>
      <c r="DP2" s="54">
        <v>125.95320367578043</v>
      </c>
      <c r="DQ2" s="54">
        <v>60.40088337908667</v>
      </c>
      <c r="DR2" s="54">
        <v>15.310447798964962</v>
      </c>
      <c r="DS2" s="54">
        <v>37.608472139829324</v>
      </c>
      <c r="DT2" s="54">
        <v>60.40088337908668</v>
      </c>
      <c r="DU2" s="54">
        <v>15.310447798964962</v>
      </c>
      <c r="DV2" s="54">
        <v>37.608472139829324</v>
      </c>
      <c r="DW2" s="5">
        <v>21471.5</v>
      </c>
      <c r="DX2" s="5">
        <v>100</v>
      </c>
      <c r="DY2" s="5">
        <v>4.8</v>
      </c>
      <c r="DZ2" s="5">
        <v>69.8</v>
      </c>
      <c r="EA2" s="5">
        <v>26393.6</v>
      </c>
      <c r="EB2" s="5">
        <v>100</v>
      </c>
      <c r="EC2" s="5">
        <v>8</v>
      </c>
      <c r="ED2" s="5">
        <v>86.3</v>
      </c>
      <c r="EE2" s="5">
        <v>16352.6</v>
      </c>
      <c r="EF2" s="5">
        <v>100</v>
      </c>
      <c r="EG2" s="5">
        <v>1.4</v>
      </c>
      <c r="EH2" s="5">
        <v>52.6</v>
      </c>
      <c r="EI2" s="16">
        <v>77.52</v>
      </c>
      <c r="EJ2" s="16">
        <v>58.78</v>
      </c>
      <c r="EK2" s="16">
        <v>75.43</v>
      </c>
      <c r="EL2" s="16">
        <v>56.72</v>
      </c>
      <c r="EM2" s="16">
        <v>79.7</v>
      </c>
      <c r="EN2" s="16">
        <v>60.93</v>
      </c>
      <c r="EO2" s="16">
        <v>56.1</v>
      </c>
      <c r="EP2" s="16">
        <v>58.7</v>
      </c>
      <c r="EQ2" s="16">
        <v>61.83</v>
      </c>
      <c r="ER2" s="16">
        <v>54.22</v>
      </c>
      <c r="ES2" s="16">
        <v>57.46</v>
      </c>
      <c r="ET2" s="16">
        <v>60.6</v>
      </c>
      <c r="EU2" s="16">
        <v>58.05</v>
      </c>
      <c r="EV2" s="16">
        <v>59.99</v>
      </c>
      <c r="EW2" s="16">
        <v>63.11</v>
      </c>
      <c r="EX2" s="26">
        <v>9.73460395532329</v>
      </c>
      <c r="EY2" s="26">
        <v>10.386797938681799</v>
      </c>
      <c r="EZ2" s="26">
        <v>9.052997757706574</v>
      </c>
      <c r="FA2" s="63">
        <v>12.103864240441627</v>
      </c>
      <c r="FB2" s="63">
        <v>9.762874791130805</v>
      </c>
      <c r="FC2" s="63">
        <v>6.527679384677665</v>
      </c>
      <c r="FD2" s="63">
        <v>13.595649392194497</v>
      </c>
      <c r="FE2" s="63">
        <v>10.329816276839077</v>
      </c>
      <c r="FF2" s="63">
        <v>6.466784244562022</v>
      </c>
      <c r="FG2" s="63">
        <v>10.54305079072881</v>
      </c>
      <c r="FH2" s="63">
        <v>9.175364147264595</v>
      </c>
      <c r="FI2" s="63">
        <v>6.592716617831728</v>
      </c>
      <c r="FJ2" s="26">
        <v>9.73460395532329</v>
      </c>
      <c r="FK2" s="26">
        <v>10.386797938681799</v>
      </c>
      <c r="FL2" s="26">
        <v>9.052997757706574</v>
      </c>
      <c r="FM2" s="5">
        <v>12.103864240441627</v>
      </c>
      <c r="FN2" s="5">
        <v>9.762874791130805</v>
      </c>
      <c r="FO2" s="5">
        <v>6.527679384677665</v>
      </c>
      <c r="FP2" s="5">
        <v>13.595649392194497</v>
      </c>
      <c r="FQ2" s="5">
        <v>10.329816276839077</v>
      </c>
      <c r="FR2" s="5">
        <v>6.466784244562022</v>
      </c>
      <c r="FS2" s="5">
        <v>10.54305079072881</v>
      </c>
      <c r="FT2" s="5">
        <v>9.175364147264595</v>
      </c>
      <c r="FU2" s="5">
        <v>6.592716617831728</v>
      </c>
      <c r="FV2" s="113">
        <v>25203</v>
      </c>
      <c r="FW2" s="113">
        <v>30253</v>
      </c>
      <c r="FX2" s="20">
        <f aca="true" t="shared" si="0" ref="FX2:FX17">(FV2/FW2)*100</f>
        <v>83.30744058440486</v>
      </c>
      <c r="FY2" s="2">
        <v>0.75</v>
      </c>
    </row>
    <row r="3" spans="1:182" ht="11.25">
      <c r="A3" s="94" t="s">
        <v>125</v>
      </c>
      <c r="B3" s="62">
        <v>4101</v>
      </c>
      <c r="C3" s="62">
        <v>1</v>
      </c>
      <c r="D3" s="27" t="s">
        <v>21</v>
      </c>
      <c r="E3" s="62" t="s">
        <v>36</v>
      </c>
      <c r="F3" s="46">
        <v>1892.8</v>
      </c>
      <c r="G3" s="95">
        <v>205015</v>
      </c>
      <c r="H3" s="45">
        <f aca="true" t="shared" si="1" ref="H3:H17">+G3/F3</f>
        <v>108.31308114961962</v>
      </c>
      <c r="I3" s="96">
        <f aca="true" t="shared" si="2" ref="I3:I17">+G3*100/16928873</f>
        <v>1.2110374978889618</v>
      </c>
      <c r="J3" s="57">
        <f aca="true" t="shared" si="3" ref="J3:J17">+G3*100/708369</f>
        <v>28.941836811040574</v>
      </c>
      <c r="K3" s="95">
        <v>99733</v>
      </c>
      <c r="L3" s="45">
        <f aca="true" t="shared" si="4" ref="L3:L17">+K3*100/G3</f>
        <v>48.64668438894715</v>
      </c>
      <c r="M3" s="95">
        <v>105282</v>
      </c>
      <c r="N3" s="45">
        <f aca="true" t="shared" si="5" ref="N3:N17">+M3*100/G3</f>
        <v>51.35331561105285</v>
      </c>
      <c r="O3" s="45">
        <f aca="true" t="shared" si="6" ref="O3:O17">+K3*100/M3</f>
        <v>94.72939343857449</v>
      </c>
      <c r="P3" s="95">
        <v>48229</v>
      </c>
      <c r="Q3" s="45">
        <f aca="true" t="shared" si="7" ref="Q3:Q17">+P3*100/G3</f>
        <v>23.52462014974514</v>
      </c>
      <c r="R3" s="95">
        <v>139312</v>
      </c>
      <c r="S3" s="45">
        <f aca="true" t="shared" si="8" ref="S3:S17">+R3*100/G3</f>
        <v>67.95210106577568</v>
      </c>
      <c r="T3" s="95">
        <v>17474</v>
      </c>
      <c r="U3" s="45">
        <f aca="true" t="shared" si="9" ref="U3:U17">+T3*100/G3</f>
        <v>8.523278784479185</v>
      </c>
      <c r="V3" s="45">
        <f aca="true" t="shared" si="10" ref="V3:V17">+(P3+T3)*100/R3</f>
        <v>47.16248420810842</v>
      </c>
      <c r="W3" s="45">
        <f aca="true" t="shared" si="11" ref="W3:W17">+T3/P3*100</f>
        <v>36.23131311036928</v>
      </c>
      <c r="X3" s="95">
        <v>258715</v>
      </c>
      <c r="Y3" s="96">
        <f aca="true" t="shared" si="12" ref="Y3:Y17">+X3*100/18549096</f>
        <v>1.3947579979099791</v>
      </c>
      <c r="Z3" s="57">
        <f aca="true" t="shared" si="13" ref="Z3:Z17">+X3*100/817990</f>
        <v>31.628137263291727</v>
      </c>
      <c r="AA3" s="45">
        <v>8.3</v>
      </c>
      <c r="AB3" s="45">
        <v>1.8</v>
      </c>
      <c r="AC3" s="97">
        <v>77.82</v>
      </c>
      <c r="AD3" s="97">
        <v>38.83</v>
      </c>
      <c r="AE3" s="97">
        <v>0.36</v>
      </c>
      <c r="AF3" s="97">
        <v>33</v>
      </c>
      <c r="AG3" s="96">
        <v>0.781</v>
      </c>
      <c r="AH3" s="96">
        <v>0.779</v>
      </c>
      <c r="AI3" s="98">
        <v>0.7638823364168497</v>
      </c>
      <c r="AJ3" s="98">
        <v>0.5038534773499688</v>
      </c>
      <c r="AK3" s="98">
        <v>0.8648321462369877</v>
      </c>
      <c r="AL3" s="98">
        <v>0.8676325502776915</v>
      </c>
      <c r="AM3" s="98">
        <v>0.7500501275703744</v>
      </c>
      <c r="AN3" s="56">
        <v>86</v>
      </c>
      <c r="AO3" s="56">
        <v>1</v>
      </c>
      <c r="AP3" s="96">
        <v>0.1580778</v>
      </c>
      <c r="AQ3" s="99">
        <v>651240.8203042534</v>
      </c>
      <c r="AR3" s="99">
        <v>658954.8326192694</v>
      </c>
      <c r="AS3" s="95">
        <v>180296.4</v>
      </c>
      <c r="AT3" s="57">
        <v>0.50242</v>
      </c>
      <c r="AU3" s="100">
        <v>3.2039010486461192</v>
      </c>
      <c r="AV3" s="100">
        <v>12.417841873524342</v>
      </c>
      <c r="AW3" s="100">
        <v>15.621742922170462</v>
      </c>
      <c r="AX3" s="67">
        <v>84.37825707782955</v>
      </c>
      <c r="AY3" s="101">
        <v>34.2</v>
      </c>
      <c r="AZ3" s="100">
        <v>55.77525436677432</v>
      </c>
      <c r="BA3" s="22">
        <f aca="true" t="shared" si="14" ref="BA3:BA17">100-BB3</f>
        <v>91.31095283159834</v>
      </c>
      <c r="BB3" s="22">
        <v>8.689047168401654</v>
      </c>
      <c r="BC3" s="29">
        <v>7.953130447776062</v>
      </c>
      <c r="BD3" s="102">
        <v>12.07</v>
      </c>
      <c r="BE3" s="102">
        <v>18.27</v>
      </c>
      <c r="BF3" s="102">
        <v>69.66</v>
      </c>
      <c r="BG3" s="45">
        <v>27</v>
      </c>
      <c r="BH3" s="103">
        <v>38.8</v>
      </c>
      <c r="BI3" s="23">
        <v>97.08372399902768</v>
      </c>
      <c r="BJ3" s="23">
        <v>96.4</v>
      </c>
      <c r="BK3" s="22">
        <v>10.46736118345661</v>
      </c>
      <c r="BL3" s="23">
        <v>10.19</v>
      </c>
      <c r="BM3" s="23">
        <v>75.3542450611477</v>
      </c>
      <c r="BN3" s="25">
        <v>2.1484011176653213</v>
      </c>
      <c r="BO3" s="25">
        <v>0.9603642761047294</v>
      </c>
      <c r="BP3" s="25">
        <v>0.1697195487943703</v>
      </c>
      <c r="BQ3" s="25">
        <v>86.28583255717686</v>
      </c>
      <c r="BR3" s="25">
        <v>64.22229121390872</v>
      </c>
      <c r="BS3" s="25">
        <v>32.718617406602505</v>
      </c>
      <c r="BT3" s="97">
        <v>4.34</v>
      </c>
      <c r="BU3" s="104">
        <v>1.3219284603421462</v>
      </c>
      <c r="BV3" s="104">
        <v>21.15085536547434</v>
      </c>
      <c r="BW3" s="25">
        <v>2.5</v>
      </c>
      <c r="BX3" s="25">
        <v>0.3</v>
      </c>
      <c r="BY3" s="25">
        <v>23.7</v>
      </c>
      <c r="BZ3" s="25">
        <v>9.1</v>
      </c>
      <c r="CA3" s="37">
        <v>632.2286810091688</v>
      </c>
      <c r="CB3" s="37">
        <v>2742.6539621661573</v>
      </c>
      <c r="CC3" s="105" t="s">
        <v>55</v>
      </c>
      <c r="CD3" s="97">
        <v>0</v>
      </c>
      <c r="CE3" s="40">
        <v>121492</v>
      </c>
      <c r="CF3" s="106">
        <v>59.26005414237983</v>
      </c>
      <c r="CG3" s="40">
        <v>16164</v>
      </c>
      <c r="CH3" s="45">
        <v>7.884301148696437</v>
      </c>
      <c r="CI3" s="43">
        <v>151687</v>
      </c>
      <c r="CJ3" s="45">
        <v>73.98824476257835</v>
      </c>
      <c r="CK3" s="25">
        <v>80.94341024389207</v>
      </c>
      <c r="CL3" s="25">
        <v>10.916240368491435</v>
      </c>
      <c r="CM3" s="25">
        <v>3.4439939716838954</v>
      </c>
      <c r="CN3" s="45">
        <v>16.79915518668676</v>
      </c>
      <c r="CO3" s="45">
        <v>16.545854637240307</v>
      </c>
      <c r="CP3" s="25">
        <v>59.56070822981979</v>
      </c>
      <c r="CQ3" s="25">
        <v>49.22362128458139</v>
      </c>
      <c r="CR3" s="93">
        <v>69.24308857417172</v>
      </c>
      <c r="CS3" s="93">
        <v>40.47047527604417</v>
      </c>
      <c r="CT3" s="45">
        <v>68.31779197206711</v>
      </c>
      <c r="CU3" s="45">
        <v>5.766699458246158</v>
      </c>
      <c r="CV3" s="45">
        <v>116.93826890331052</v>
      </c>
      <c r="CW3" s="45">
        <v>72.48804972953751</v>
      </c>
      <c r="CX3" s="45">
        <v>189.42631863284802</v>
      </c>
      <c r="CY3" s="52">
        <v>494.24060648437785</v>
      </c>
      <c r="CZ3" s="52">
        <v>416.1837652403691</v>
      </c>
      <c r="DA3" s="52">
        <v>454.1039194770058</v>
      </c>
      <c r="DB3" s="52">
        <v>532.2555618852695</v>
      </c>
      <c r="DC3" s="52">
        <v>430.9035824051618</v>
      </c>
      <c r="DD3" s="52">
        <v>481.02394332796763</v>
      </c>
      <c r="DE3" s="53">
        <v>143.7255181976586</v>
      </c>
      <c r="DF3" s="53">
        <v>126.2379528248999</v>
      </c>
      <c r="DG3" s="53">
        <v>134.88586569882514</v>
      </c>
      <c r="DH3" s="53">
        <v>131.38041438192323</v>
      </c>
      <c r="DI3" s="53">
        <v>121.22757405776272</v>
      </c>
      <c r="DJ3" s="53">
        <v>126.1598421959083</v>
      </c>
      <c r="DK3" s="53">
        <v>144.9964943244122</v>
      </c>
      <c r="DL3" s="53">
        <v>121.31670068606702</v>
      </c>
      <c r="DM3" s="53">
        <v>133.02678084256127</v>
      </c>
      <c r="DN3" s="53">
        <v>133.7111593616212</v>
      </c>
      <c r="DO3" s="53">
        <v>118.44606184228826</v>
      </c>
      <c r="DP3" s="53">
        <v>125.8618737448079</v>
      </c>
      <c r="DQ3" s="53">
        <v>54.391291260008245</v>
      </c>
      <c r="DR3" s="53">
        <v>15.188586500846052</v>
      </c>
      <c r="DS3" s="53">
        <v>34.57502297459098</v>
      </c>
      <c r="DT3" s="53">
        <v>53.85247610986396</v>
      </c>
      <c r="DU3" s="53">
        <v>14.950628158175329</v>
      </c>
      <c r="DV3" s="53">
        <v>33.84921604500516</v>
      </c>
      <c r="DW3" s="45">
        <v>5439</v>
      </c>
      <c r="DX3" s="45">
        <v>25.3</v>
      </c>
      <c r="DY3" s="45">
        <v>4.9</v>
      </c>
      <c r="DZ3" s="45">
        <v>66.1</v>
      </c>
      <c r="EA3" s="45">
        <v>6742.25</v>
      </c>
      <c r="EB3" s="45">
        <v>25.6</v>
      </c>
      <c r="EC3" s="45">
        <v>8.4</v>
      </c>
      <c r="ED3" s="45">
        <v>83.5</v>
      </c>
      <c r="EE3" s="45">
        <v>4083.55</v>
      </c>
      <c r="EF3" s="45">
        <v>24.9</v>
      </c>
      <c r="EG3" s="45">
        <v>1.3</v>
      </c>
      <c r="EH3" s="45">
        <v>48.1</v>
      </c>
      <c r="EI3" s="57">
        <v>79.08</v>
      </c>
      <c r="EJ3" s="57">
        <v>60.21</v>
      </c>
      <c r="EK3" s="57">
        <v>76.12</v>
      </c>
      <c r="EL3" s="57">
        <v>57.27</v>
      </c>
      <c r="EM3" s="57">
        <v>82.15</v>
      </c>
      <c r="EN3" s="57">
        <v>63.27</v>
      </c>
      <c r="EO3" s="57">
        <v>55.65</v>
      </c>
      <c r="EP3" s="57">
        <v>57.96</v>
      </c>
      <c r="EQ3" s="57">
        <v>65.42</v>
      </c>
      <c r="ER3" s="57">
        <v>52.32</v>
      </c>
      <c r="ES3" s="57">
        <v>55.66</v>
      </c>
      <c r="ET3" s="57">
        <v>64.9</v>
      </c>
      <c r="EU3" s="57">
        <v>59.11</v>
      </c>
      <c r="EV3" s="57">
        <v>60.35</v>
      </c>
      <c r="EW3" s="57">
        <v>65.96</v>
      </c>
      <c r="EX3" s="55">
        <v>9.737510584250636</v>
      </c>
      <c r="EY3" s="55">
        <v>10.411985018726591</v>
      </c>
      <c r="EZ3" s="55">
        <v>9.02469917669411</v>
      </c>
      <c r="FA3" s="58">
        <v>12.002824193927983</v>
      </c>
      <c r="FB3" s="58">
        <v>9.786284809671152</v>
      </c>
      <c r="FC3" s="58">
        <v>6.537623381617741</v>
      </c>
      <c r="FD3" s="58">
        <v>13.438368860055608</v>
      </c>
      <c r="FE3" s="58">
        <v>10.2773475996058</v>
      </c>
      <c r="FF3" s="58">
        <v>6.386637189879637</v>
      </c>
      <c r="FG3" s="58">
        <v>10.52128168340507</v>
      </c>
      <c r="FH3" s="58">
        <v>9.125699146305564</v>
      </c>
      <c r="FI3" s="58">
        <v>6.702412868632708</v>
      </c>
      <c r="FJ3" s="55">
        <v>9.583557847740744</v>
      </c>
      <c r="FK3" s="55">
        <v>9.438202247191011</v>
      </c>
      <c r="FL3" s="55">
        <v>9.73717542748575</v>
      </c>
      <c r="FM3" s="45">
        <v>14.356319133913862</v>
      </c>
      <c r="FN3" s="45">
        <v>9.282578973879255</v>
      </c>
      <c r="FO3" s="45">
        <v>7.434944237918216</v>
      </c>
      <c r="FP3" s="45">
        <v>14.828544949026877</v>
      </c>
      <c r="FQ3" s="45">
        <v>8.869491764043362</v>
      </c>
      <c r="FR3" s="45">
        <v>7.614836649471875</v>
      </c>
      <c r="FS3" s="45">
        <v>13.868962219033955</v>
      </c>
      <c r="FT3" s="45">
        <v>9.71445392993818</v>
      </c>
      <c r="FU3" s="45">
        <v>7.238605898123325</v>
      </c>
      <c r="FV3" s="114">
        <v>6314</v>
      </c>
      <c r="FW3" s="114">
        <v>7620</v>
      </c>
      <c r="FX3" s="108">
        <f t="shared" si="0"/>
        <v>82.86089238845145</v>
      </c>
      <c r="FY3" s="62">
        <v>0.68</v>
      </c>
      <c r="FZ3" s="62">
        <v>2</v>
      </c>
    </row>
    <row r="4" spans="1:182" ht="11.25">
      <c r="A4" s="94" t="s">
        <v>126</v>
      </c>
      <c r="B4" s="62">
        <v>4102</v>
      </c>
      <c r="C4" s="62">
        <v>2</v>
      </c>
      <c r="D4" s="27" t="s">
        <v>22</v>
      </c>
      <c r="E4" s="62" t="s">
        <v>36</v>
      </c>
      <c r="F4" s="46">
        <v>1429.3</v>
      </c>
      <c r="G4" s="95">
        <v>206094</v>
      </c>
      <c r="H4" s="45">
        <f t="shared" si="1"/>
        <v>144.19226194640734</v>
      </c>
      <c r="I4" s="96">
        <f t="shared" si="2"/>
        <v>1.2174112240076467</v>
      </c>
      <c r="J4" s="57">
        <f t="shared" si="3"/>
        <v>29.09415855295757</v>
      </c>
      <c r="K4" s="95">
        <v>101555</v>
      </c>
      <c r="L4" s="45">
        <f t="shared" si="4"/>
        <v>49.276058497578774</v>
      </c>
      <c r="M4" s="95">
        <v>104539</v>
      </c>
      <c r="N4" s="45">
        <f t="shared" si="5"/>
        <v>50.723941502421226</v>
      </c>
      <c r="O4" s="45">
        <f t="shared" si="6"/>
        <v>97.14556289997034</v>
      </c>
      <c r="P4" s="95">
        <v>49109</v>
      </c>
      <c r="Q4" s="45">
        <f t="shared" si="7"/>
        <v>23.828447213407475</v>
      </c>
      <c r="R4" s="95">
        <v>140759</v>
      </c>
      <c r="S4" s="45">
        <f t="shared" si="8"/>
        <v>68.29844634001961</v>
      </c>
      <c r="T4" s="95">
        <v>16226</v>
      </c>
      <c r="U4" s="45">
        <f t="shared" si="9"/>
        <v>7.8731064465729235</v>
      </c>
      <c r="V4" s="45">
        <f t="shared" si="10"/>
        <v>46.41621494895531</v>
      </c>
      <c r="W4" s="45">
        <f t="shared" si="11"/>
        <v>33.04078682115295</v>
      </c>
      <c r="X4" s="95">
        <v>255595</v>
      </c>
      <c r="Y4" s="96">
        <f t="shared" si="12"/>
        <v>1.3779377711992002</v>
      </c>
      <c r="Z4" s="57">
        <f t="shared" si="13"/>
        <v>31.246714507512316</v>
      </c>
      <c r="AA4" s="45">
        <v>6</v>
      </c>
      <c r="AB4" s="45">
        <v>2</v>
      </c>
      <c r="AC4" s="97">
        <v>87.08</v>
      </c>
      <c r="AD4" s="97">
        <v>43.73</v>
      </c>
      <c r="AE4" s="97">
        <v>0.2</v>
      </c>
      <c r="AF4" s="97">
        <v>33</v>
      </c>
      <c r="AG4" s="96">
        <v>0.731</v>
      </c>
      <c r="AH4" s="96">
        <v>0.766</v>
      </c>
      <c r="AI4" s="98">
        <v>0.7456876924971355</v>
      </c>
      <c r="AJ4" s="98">
        <v>0.5075086013800856</v>
      </c>
      <c r="AK4" s="98">
        <v>0.8707131644389183</v>
      </c>
      <c r="AL4" s="98">
        <v>0.8386779879917012</v>
      </c>
      <c r="AM4" s="98">
        <v>0.7406468615769601</v>
      </c>
      <c r="AN4" s="56">
        <v>105</v>
      </c>
      <c r="AO4" s="56">
        <v>2</v>
      </c>
      <c r="AP4" s="96">
        <v>0.1233252</v>
      </c>
      <c r="AQ4" s="99">
        <v>473916.7122954536</v>
      </c>
      <c r="AR4" s="99">
        <v>483264.96916862455</v>
      </c>
      <c r="AS4" s="95">
        <v>143178.67</v>
      </c>
      <c r="AT4" s="57">
        <v>0.48515</v>
      </c>
      <c r="AU4" s="100">
        <v>0.7860705804270499</v>
      </c>
      <c r="AV4" s="100">
        <v>11.260098103267689</v>
      </c>
      <c r="AW4" s="100">
        <v>12.046168683694738</v>
      </c>
      <c r="AX4" s="67">
        <v>87.95383131630527</v>
      </c>
      <c r="AY4" s="101">
        <v>28</v>
      </c>
      <c r="AZ4" s="100">
        <v>52.5166185631636</v>
      </c>
      <c r="BA4" s="22">
        <f t="shared" si="14"/>
        <v>93.39508859185577</v>
      </c>
      <c r="BB4" s="22">
        <v>6.6049114081442335</v>
      </c>
      <c r="BC4" s="29">
        <v>5.984457569163817</v>
      </c>
      <c r="BD4" s="102">
        <v>14.01</v>
      </c>
      <c r="BE4" s="102">
        <v>20.99</v>
      </c>
      <c r="BF4" s="102">
        <v>65</v>
      </c>
      <c r="BG4" s="45">
        <v>29.6</v>
      </c>
      <c r="BH4" s="103">
        <v>40.9</v>
      </c>
      <c r="BI4" s="23">
        <v>97.73804704130806</v>
      </c>
      <c r="BJ4" s="23">
        <v>96.9</v>
      </c>
      <c r="BK4" s="22">
        <v>10.14367711013308</v>
      </c>
      <c r="BL4" s="23">
        <v>9.62</v>
      </c>
      <c r="BM4" s="23">
        <v>74.08198294387155</v>
      </c>
      <c r="BN4" s="25">
        <v>3.0336754461893576</v>
      </c>
      <c r="BO4" s="25">
        <v>0.6574337413956556</v>
      </c>
      <c r="BP4" s="25">
        <v>0</v>
      </c>
      <c r="BQ4" s="25">
        <v>90.45999752689502</v>
      </c>
      <c r="BR4" s="25">
        <v>66.49973208029347</v>
      </c>
      <c r="BS4" s="25">
        <v>31.290960801286015</v>
      </c>
      <c r="BT4" s="97">
        <v>3.84</v>
      </c>
      <c r="BU4" s="104">
        <v>1.1619958988380041</v>
      </c>
      <c r="BV4" s="104">
        <v>21.462747778537253</v>
      </c>
      <c r="BW4" s="25">
        <v>2.7</v>
      </c>
      <c r="BX4" s="25">
        <v>0.4</v>
      </c>
      <c r="BY4" s="25">
        <v>22.2</v>
      </c>
      <c r="BZ4" s="25">
        <v>9.1</v>
      </c>
      <c r="CA4" s="37">
        <v>726.1868740730453</v>
      </c>
      <c r="CB4" s="37">
        <v>2721.7126899172126</v>
      </c>
      <c r="CC4" s="105" t="s">
        <v>56</v>
      </c>
      <c r="CD4" s="97">
        <v>5</v>
      </c>
      <c r="CE4" s="40">
        <v>134434</v>
      </c>
      <c r="CF4" s="106">
        <v>65.22945840247654</v>
      </c>
      <c r="CG4" s="40">
        <v>21412</v>
      </c>
      <c r="CH4" s="45">
        <v>10.389433947616137</v>
      </c>
      <c r="CI4" s="43">
        <v>155148</v>
      </c>
      <c r="CJ4" s="45">
        <v>75.2802119421235</v>
      </c>
      <c r="CK4" s="25">
        <v>85.84969251988511</v>
      </c>
      <c r="CL4" s="25">
        <v>6.862043576102625</v>
      </c>
      <c r="CM4" s="25">
        <v>3.117837994794097</v>
      </c>
      <c r="CN4" s="45">
        <v>16.632444596542534</v>
      </c>
      <c r="CO4" s="45">
        <v>21.543767764187397</v>
      </c>
      <c r="CP4" s="25">
        <v>66.61250526569177</v>
      </c>
      <c r="CQ4" s="25">
        <v>55.503188245079016</v>
      </c>
      <c r="CR4" s="93">
        <v>75.06072034806749</v>
      </c>
      <c r="CS4" s="93">
        <v>44.83625580195977</v>
      </c>
      <c r="CT4" s="45">
        <v>61.29345713668754</v>
      </c>
      <c r="CU4" s="45">
        <v>7.173126754480673</v>
      </c>
      <c r="CV4" s="45">
        <v>89.87859682071232</v>
      </c>
      <c r="CW4" s="45">
        <v>57.01254275940707</v>
      </c>
      <c r="CX4" s="45">
        <v>146.8911395801194</v>
      </c>
      <c r="CY4" s="52">
        <v>471.7691342534505</v>
      </c>
      <c r="CZ4" s="52">
        <v>398.99018876585</v>
      </c>
      <c r="DA4" s="52">
        <v>434.6426271732131</v>
      </c>
      <c r="DB4" s="52">
        <v>526.8666883197345</v>
      </c>
      <c r="DC4" s="52">
        <v>439.90149881428925</v>
      </c>
      <c r="DD4" s="52">
        <v>482.9073355832555</v>
      </c>
      <c r="DE4" s="53">
        <v>150.55934690745116</v>
      </c>
      <c r="DF4" s="53">
        <v>146.58293665264037</v>
      </c>
      <c r="DG4" s="53">
        <v>148.5493424216306</v>
      </c>
      <c r="DH4" s="53">
        <v>132.04277947063392</v>
      </c>
      <c r="DI4" s="53">
        <v>130.47220150324173</v>
      </c>
      <c r="DJ4" s="53">
        <v>131.24158520166247</v>
      </c>
      <c r="DK4" s="53">
        <v>142.4628270310873</v>
      </c>
      <c r="DL4" s="53">
        <v>120.52570372059427</v>
      </c>
      <c r="DM4" s="53">
        <v>131.37400232877098</v>
      </c>
      <c r="DN4" s="53">
        <v>125.82900161319233</v>
      </c>
      <c r="DO4" s="53">
        <v>110.84973320328187</v>
      </c>
      <c r="DP4" s="53">
        <v>118.18767195457472</v>
      </c>
      <c r="DQ4" s="53">
        <v>56.118244276315394</v>
      </c>
      <c r="DR4" s="53">
        <v>14.708224257930386</v>
      </c>
      <c r="DS4" s="53">
        <v>35.186217483010175</v>
      </c>
      <c r="DT4" s="53">
        <v>55.087530620780306</v>
      </c>
      <c r="DU4" s="53">
        <v>14.11440702277813</v>
      </c>
      <c r="DV4" s="53">
        <v>34.18603289820289</v>
      </c>
      <c r="DW4" s="45">
        <v>5563.5</v>
      </c>
      <c r="DX4" s="45">
        <v>25.9</v>
      </c>
      <c r="DY4" s="45">
        <v>5.1</v>
      </c>
      <c r="DZ4" s="45">
        <v>66.1</v>
      </c>
      <c r="EA4" s="45">
        <v>6623.25</v>
      </c>
      <c r="EB4" s="45">
        <v>25.1</v>
      </c>
      <c r="EC4" s="45">
        <v>8.4</v>
      </c>
      <c r="ED4" s="45">
        <v>79.8</v>
      </c>
      <c r="EE4" s="45">
        <v>4461.35</v>
      </c>
      <c r="EF4" s="45">
        <v>27.2</v>
      </c>
      <c r="EG4" s="45">
        <v>1.6</v>
      </c>
      <c r="EH4" s="45">
        <v>51.9</v>
      </c>
      <c r="EI4" s="57">
        <v>78.88</v>
      </c>
      <c r="EJ4" s="57">
        <v>59.96</v>
      </c>
      <c r="EK4" s="57">
        <v>76.41</v>
      </c>
      <c r="EL4" s="57">
        <v>57.48</v>
      </c>
      <c r="EM4" s="57">
        <v>81.44</v>
      </c>
      <c r="EN4" s="57">
        <v>62.54</v>
      </c>
      <c r="EO4" s="57">
        <v>55.41</v>
      </c>
      <c r="EP4" s="57">
        <v>58.76</v>
      </c>
      <c r="EQ4" s="57">
        <v>63.89</v>
      </c>
      <c r="ER4" s="57">
        <v>53.51</v>
      </c>
      <c r="ES4" s="57">
        <v>56.23</v>
      </c>
      <c r="ET4" s="57">
        <v>62.09</v>
      </c>
      <c r="EU4" s="57">
        <v>57.38</v>
      </c>
      <c r="EV4" s="57">
        <v>61.4</v>
      </c>
      <c r="EW4" s="57">
        <v>65.76</v>
      </c>
      <c r="EX4" s="55">
        <v>9.739904424907891</v>
      </c>
      <c r="EY4" s="55">
        <v>10.380870561282933</v>
      </c>
      <c r="EZ4" s="55">
        <v>9.07400520639643</v>
      </c>
      <c r="FA4" s="58">
        <v>12.137823022709476</v>
      </c>
      <c r="FB4" s="58">
        <v>9.747201609860396</v>
      </c>
      <c r="FC4" s="58">
        <v>6.588235294117648</v>
      </c>
      <c r="FD4" s="58">
        <v>13.446023818670765</v>
      </c>
      <c r="FE4" s="58">
        <v>10.343553749538234</v>
      </c>
      <c r="FF4" s="58">
        <v>6.491499227202473</v>
      </c>
      <c r="FG4" s="58">
        <v>10.379241516966069</v>
      </c>
      <c r="FH4" s="58">
        <v>9.12479115794885</v>
      </c>
      <c r="FI4" s="58">
        <v>6.687898089171974</v>
      </c>
      <c r="FJ4" s="55">
        <v>9.156239740269216</v>
      </c>
      <c r="FK4" s="55">
        <v>9.664948453608249</v>
      </c>
      <c r="FL4" s="55">
        <v>8.627742655262178</v>
      </c>
      <c r="FM4" s="45">
        <v>12.529365700861394</v>
      </c>
      <c r="FN4" s="45">
        <v>9.684316438183876</v>
      </c>
      <c r="FO4" s="45">
        <v>5.019607843137255</v>
      </c>
      <c r="FP4" s="45">
        <v>15.36688436419516</v>
      </c>
      <c r="FQ4" s="45">
        <v>9.851003570988794</v>
      </c>
      <c r="FR4" s="45">
        <v>4.327666151468315</v>
      </c>
      <c r="FS4" s="45">
        <v>9.580838323353293</v>
      </c>
      <c r="FT4" s="45">
        <v>9.51034571391852</v>
      </c>
      <c r="FU4" s="45">
        <v>5.732484076433121</v>
      </c>
      <c r="FV4" s="114">
        <v>6107</v>
      </c>
      <c r="FW4" s="114">
        <v>7425</v>
      </c>
      <c r="FX4" s="108">
        <f t="shared" si="0"/>
        <v>82.24915824915826</v>
      </c>
      <c r="FY4" s="62">
        <v>0.7</v>
      </c>
      <c r="FZ4" s="62">
        <v>2</v>
      </c>
    </row>
    <row r="5" spans="1:182" ht="11.25">
      <c r="A5" s="94" t="s">
        <v>127</v>
      </c>
      <c r="B5" s="62">
        <v>4103</v>
      </c>
      <c r="C5" s="62">
        <v>3</v>
      </c>
      <c r="D5" s="27" t="s">
        <v>23</v>
      </c>
      <c r="E5" s="62" t="s">
        <v>36</v>
      </c>
      <c r="F5" s="46">
        <v>310.3</v>
      </c>
      <c r="G5" s="95">
        <v>8805</v>
      </c>
      <c r="H5" s="45">
        <f t="shared" si="1"/>
        <v>28.375765388333868</v>
      </c>
      <c r="I5" s="96">
        <f t="shared" si="2"/>
        <v>0.052011731672864464</v>
      </c>
      <c r="J5" s="57">
        <f t="shared" si="3"/>
        <v>1.2429962350131076</v>
      </c>
      <c r="K5" s="95">
        <v>4261</v>
      </c>
      <c r="L5" s="45">
        <f t="shared" si="4"/>
        <v>48.392958546280525</v>
      </c>
      <c r="M5" s="95">
        <v>4544</v>
      </c>
      <c r="N5" s="45">
        <f t="shared" si="5"/>
        <v>51.607041453719475</v>
      </c>
      <c r="O5" s="45">
        <f t="shared" si="6"/>
        <v>93.77200704225352</v>
      </c>
      <c r="P5" s="95">
        <v>1946</v>
      </c>
      <c r="Q5" s="45">
        <f t="shared" si="7"/>
        <v>22.10107893242476</v>
      </c>
      <c r="R5" s="95">
        <v>5665</v>
      </c>
      <c r="S5" s="45">
        <f t="shared" si="8"/>
        <v>64.33844406587167</v>
      </c>
      <c r="T5" s="95">
        <v>1194</v>
      </c>
      <c r="U5" s="45">
        <f t="shared" si="9"/>
        <v>13.560477001703578</v>
      </c>
      <c r="V5" s="45">
        <f t="shared" si="10"/>
        <v>55.428067078552516</v>
      </c>
      <c r="W5" s="45">
        <f t="shared" si="11"/>
        <v>61.356628982528264</v>
      </c>
      <c r="X5" s="95">
        <v>6979</v>
      </c>
      <c r="Y5" s="96">
        <f t="shared" si="12"/>
        <v>0.037624475068758066</v>
      </c>
      <c r="Z5" s="57">
        <f t="shared" si="13"/>
        <v>0.8531889142899057</v>
      </c>
      <c r="AA5" s="45">
        <v>7.6</v>
      </c>
      <c r="AB5" s="45">
        <v>0</v>
      </c>
      <c r="AC5" s="97">
        <v>183.3</v>
      </c>
      <c r="AD5" s="97">
        <v>55.31</v>
      </c>
      <c r="AE5" s="97" t="s">
        <v>58</v>
      </c>
      <c r="AF5" s="97" t="s">
        <v>58</v>
      </c>
      <c r="AG5" s="96">
        <v>0.675</v>
      </c>
      <c r="AH5" s="96">
        <v>0.749</v>
      </c>
      <c r="AI5" s="98">
        <v>0.7022875483810063</v>
      </c>
      <c r="AJ5" s="98">
        <v>0.45719158114669955</v>
      </c>
      <c r="AK5" s="98">
        <v>0.8813453608247421</v>
      </c>
      <c r="AL5" s="98">
        <v>0.7164502164502164</v>
      </c>
      <c r="AM5" s="98">
        <v>0.6893186767006662</v>
      </c>
      <c r="AN5" s="56">
        <v>236</v>
      </c>
      <c r="AO5" s="56">
        <v>8</v>
      </c>
      <c r="AP5" s="96">
        <v>0.3261767</v>
      </c>
      <c r="AQ5" s="99">
        <v>302950.7885551948</v>
      </c>
      <c r="AR5" s="99">
        <v>316547.87905844155</v>
      </c>
      <c r="AS5" s="95">
        <v>102587.31</v>
      </c>
      <c r="AT5" s="57">
        <v>0.44319</v>
      </c>
      <c r="AU5" s="100">
        <v>4.572111207645525</v>
      </c>
      <c r="AV5" s="100">
        <v>22.165508253692437</v>
      </c>
      <c r="AW5" s="100">
        <v>26.737619461337964</v>
      </c>
      <c r="AX5" s="67">
        <v>73.26238053866203</v>
      </c>
      <c r="AY5" s="101">
        <v>23.3</v>
      </c>
      <c r="AZ5" s="100">
        <v>44.46354390488469</v>
      </c>
      <c r="BA5" s="22">
        <f t="shared" si="14"/>
        <v>90.97938144329896</v>
      </c>
      <c r="BB5" s="22">
        <v>9.02061855670103</v>
      </c>
      <c r="BC5" s="29">
        <v>8.18298969072165</v>
      </c>
      <c r="BD5" s="102">
        <v>36.38</v>
      </c>
      <c r="BE5" s="102">
        <v>22.32</v>
      </c>
      <c r="BF5" s="102">
        <v>41.3</v>
      </c>
      <c r="BG5" s="45">
        <v>18.4</v>
      </c>
      <c r="BH5" s="103">
        <v>41.1</v>
      </c>
      <c r="BI5" s="23">
        <v>95.5593754476436</v>
      </c>
      <c r="BJ5" s="23">
        <v>94</v>
      </c>
      <c r="BK5" s="22">
        <v>8.914482165878814</v>
      </c>
      <c r="BL5" s="23">
        <v>8.03</v>
      </c>
      <c r="BM5" s="23">
        <v>73.43528745397904</v>
      </c>
      <c r="BN5" s="25">
        <v>11.2012987012987</v>
      </c>
      <c r="BO5" s="25">
        <v>4.220779220779221</v>
      </c>
      <c r="BP5" s="25">
        <v>0</v>
      </c>
      <c r="BQ5" s="25">
        <v>76.58279220779221</v>
      </c>
      <c r="BR5" s="25">
        <v>46.550324675324674</v>
      </c>
      <c r="BS5" s="25">
        <v>17.897727272727273</v>
      </c>
      <c r="BT5" s="97"/>
      <c r="BU5" s="104">
        <v>1.098901098901099</v>
      </c>
      <c r="BV5" s="104">
        <v>27.47252747252747</v>
      </c>
      <c r="BW5" s="25">
        <v>4.6</v>
      </c>
      <c r="BX5" s="25">
        <v>0.2</v>
      </c>
      <c r="BY5" s="25">
        <v>21.1</v>
      </c>
      <c r="BZ5" s="25">
        <v>6.2</v>
      </c>
      <c r="CA5" s="37">
        <v>267.1118530884808</v>
      </c>
      <c r="CB5" s="37">
        <v>1880.912632164719</v>
      </c>
      <c r="CC5" s="105" t="s">
        <v>58</v>
      </c>
      <c r="CD5" s="97" t="s">
        <v>58</v>
      </c>
      <c r="CE5" s="40">
        <v>7658</v>
      </c>
      <c r="CF5" s="106">
        <v>86.9733106189665</v>
      </c>
      <c r="CG5" s="40">
        <v>1517</v>
      </c>
      <c r="CH5" s="45">
        <v>17.22884724588302</v>
      </c>
      <c r="CI5" s="108"/>
      <c r="CK5" s="25">
        <v>85.1650738488271</v>
      </c>
      <c r="CL5" s="25">
        <v>6.993918331885317</v>
      </c>
      <c r="CM5" s="25">
        <v>7.330582102519548</v>
      </c>
      <c r="CN5" s="45">
        <v>15.041268462206776</v>
      </c>
      <c r="CO5" s="45">
        <v>22.298850574712645</v>
      </c>
      <c r="CP5" s="25">
        <v>64.38979963570128</v>
      </c>
      <c r="CQ5" s="25">
        <v>49.609984399375975</v>
      </c>
      <c r="CR5" s="93">
        <v>92.78697689075125</v>
      </c>
      <c r="CS5" s="93">
        <v>45.70446735395189</v>
      </c>
      <c r="CT5" s="45">
        <v>57.89934354485777</v>
      </c>
      <c r="CU5" s="45">
        <v>13.807439824945295</v>
      </c>
      <c r="CV5" s="45">
        <v>35.736621102474764</v>
      </c>
      <c r="CW5" s="45">
        <v>8.934155275618691</v>
      </c>
      <c r="CX5" s="45">
        <v>44.67077637809345</v>
      </c>
      <c r="CY5" s="52">
        <v>780.6112517033288</v>
      </c>
      <c r="CZ5" s="52">
        <v>577.7086170005836</v>
      </c>
      <c r="DA5" s="52">
        <v>679.1204514496984</v>
      </c>
      <c r="DB5" s="52">
        <v>672.5692276418132</v>
      </c>
      <c r="DC5" s="52">
        <v>512.8383466114427</v>
      </c>
      <c r="DD5" s="52">
        <v>591.8281152259889</v>
      </c>
      <c r="DE5" s="53">
        <v>160.95549549923092</v>
      </c>
      <c r="DF5" s="53">
        <v>166.50973170237722</v>
      </c>
      <c r="DG5" s="53">
        <v>163.76306286985732</v>
      </c>
      <c r="DH5" s="53">
        <v>190.77282460580105</v>
      </c>
      <c r="DI5" s="53">
        <v>190.6243921416067</v>
      </c>
      <c r="DJ5" s="53">
        <v>190.69857949017322</v>
      </c>
      <c r="DK5" s="53">
        <v>153.00187927029813</v>
      </c>
      <c r="DL5" s="53">
        <v>135.42708507282038</v>
      </c>
      <c r="DM5" s="53">
        <v>144.11813415582822</v>
      </c>
      <c r="DN5" s="53">
        <v>181.03951722795406</v>
      </c>
      <c r="DO5" s="53">
        <v>151.7214549698502</v>
      </c>
      <c r="DP5" s="53">
        <v>166.3747810858144</v>
      </c>
      <c r="DQ5" s="53">
        <v>76.71912748100762</v>
      </c>
      <c r="DR5" s="53">
        <v>15.821667785696954</v>
      </c>
      <c r="DS5" s="53">
        <v>45.93654738516295</v>
      </c>
      <c r="DT5" s="53">
        <v>77.86645902277594</v>
      </c>
      <c r="DU5" s="53">
        <v>17.506321727290413</v>
      </c>
      <c r="DV5" s="53">
        <v>47.674644872543304</v>
      </c>
      <c r="DW5" s="45">
        <v>427.2</v>
      </c>
      <c r="DX5" s="45">
        <v>2</v>
      </c>
      <c r="DY5" s="45">
        <v>4</v>
      </c>
      <c r="DZ5" s="45">
        <v>84.7</v>
      </c>
      <c r="EA5" s="45">
        <v>538.9</v>
      </c>
      <c r="EB5" s="45">
        <v>2</v>
      </c>
      <c r="EC5" s="45">
        <v>6.7</v>
      </c>
      <c r="ED5" s="45">
        <v>106.7</v>
      </c>
      <c r="EE5" s="45">
        <v>311</v>
      </c>
      <c r="EF5" s="45">
        <v>1.9</v>
      </c>
      <c r="EG5" s="45">
        <v>1.2</v>
      </c>
      <c r="EH5" s="45">
        <v>61.8</v>
      </c>
      <c r="EI5" s="57">
        <v>76.79</v>
      </c>
      <c r="EJ5" s="57">
        <v>58.16</v>
      </c>
      <c r="EK5" s="57">
        <v>73.99</v>
      </c>
      <c r="EL5" s="57">
        <v>55.4</v>
      </c>
      <c r="EM5" s="57">
        <v>79.71</v>
      </c>
      <c r="EN5" s="57">
        <v>61.03</v>
      </c>
      <c r="EO5" s="57">
        <v>56.29</v>
      </c>
      <c r="EP5" s="57">
        <v>59.04</v>
      </c>
      <c r="EQ5" s="57">
        <v>62.19</v>
      </c>
      <c r="ER5" s="57">
        <v>54.59</v>
      </c>
      <c r="ES5" s="57">
        <v>55.15</v>
      </c>
      <c r="ET5" s="57">
        <v>60.28</v>
      </c>
      <c r="EU5" s="57">
        <v>58.06</v>
      </c>
      <c r="EV5" s="57">
        <v>63.08</v>
      </c>
      <c r="EW5" s="57">
        <v>64.17</v>
      </c>
      <c r="EX5" s="55">
        <v>9.340338587273788</v>
      </c>
      <c r="EY5" s="55">
        <v>10.044642857142858</v>
      </c>
      <c r="EZ5" s="55">
        <v>8.567931456548347</v>
      </c>
      <c r="FA5" s="58">
        <v>11.961722488038278</v>
      </c>
      <c r="FB5" s="58">
        <v>9.75177304964539</v>
      </c>
      <c r="FC5" s="58">
        <v>5.9880239520958085</v>
      </c>
      <c r="FD5" s="58">
        <v>12.711864406779663</v>
      </c>
      <c r="FE5" s="58">
        <v>10.291595197255575</v>
      </c>
      <c r="FF5" s="58">
        <v>0</v>
      </c>
      <c r="FG5" s="58">
        <v>10.989010989010989</v>
      </c>
      <c r="FH5" s="58">
        <v>9.174311926605505</v>
      </c>
      <c r="FI5" s="58">
        <v>11.11111111111111</v>
      </c>
      <c r="FJ5" s="55">
        <v>11.091652072387625</v>
      </c>
      <c r="FK5" s="55">
        <v>11.160714285714286</v>
      </c>
      <c r="FL5" s="55">
        <v>11.015911872705018</v>
      </c>
      <c r="FM5" s="45">
        <v>11.961722488038278</v>
      </c>
      <c r="FN5" s="45">
        <v>10.638297872340425</v>
      </c>
      <c r="FO5" s="45">
        <v>11.976047904191617</v>
      </c>
      <c r="FP5" s="45">
        <v>12.711864406779663</v>
      </c>
      <c r="FQ5" s="45">
        <v>12.006861063464836</v>
      </c>
      <c r="FR5" s="45">
        <v>0</v>
      </c>
      <c r="FS5" s="45">
        <v>10.989010989010989</v>
      </c>
      <c r="FT5" s="45">
        <v>9.174311926605505</v>
      </c>
      <c r="FU5" s="45">
        <v>22.22222222222222</v>
      </c>
      <c r="FV5" s="114">
        <v>612</v>
      </c>
      <c r="FW5" s="114">
        <v>698</v>
      </c>
      <c r="FX5" s="108">
        <f t="shared" si="0"/>
        <v>87.67908309455588</v>
      </c>
      <c r="FY5" s="62">
        <v>0.74</v>
      </c>
      <c r="FZ5" s="62">
        <v>4</v>
      </c>
    </row>
    <row r="6" spans="1:182" ht="11.25">
      <c r="A6" s="94" t="s">
        <v>128</v>
      </c>
      <c r="B6" s="62">
        <v>4104</v>
      </c>
      <c r="C6" s="62">
        <v>4</v>
      </c>
      <c r="D6" s="27" t="s">
        <v>24</v>
      </c>
      <c r="E6" s="62" t="s">
        <v>36</v>
      </c>
      <c r="F6" s="46">
        <v>4158.2</v>
      </c>
      <c r="G6" s="95">
        <v>3923</v>
      </c>
      <c r="H6" s="45">
        <f t="shared" si="1"/>
        <v>0.9434370641142803</v>
      </c>
      <c r="I6" s="96">
        <f t="shared" si="2"/>
        <v>0.023173426843003667</v>
      </c>
      <c r="J6" s="57">
        <f t="shared" si="3"/>
        <v>0.5538074082857946</v>
      </c>
      <c r="K6" s="95">
        <v>2163</v>
      </c>
      <c r="L6" s="45">
        <f t="shared" si="4"/>
        <v>55.136375223043586</v>
      </c>
      <c r="M6" s="95">
        <v>1760</v>
      </c>
      <c r="N6" s="45">
        <f t="shared" si="5"/>
        <v>44.863624776956414</v>
      </c>
      <c r="O6" s="45">
        <f t="shared" si="6"/>
        <v>122.89772727272727</v>
      </c>
      <c r="P6" s="95">
        <v>929</v>
      </c>
      <c r="Q6" s="45">
        <f t="shared" si="7"/>
        <v>23.680856487382105</v>
      </c>
      <c r="R6" s="95">
        <v>2602</v>
      </c>
      <c r="S6" s="45">
        <f t="shared" si="8"/>
        <v>66.3267907213867</v>
      </c>
      <c r="T6" s="95">
        <v>392</v>
      </c>
      <c r="U6" s="45">
        <f t="shared" si="9"/>
        <v>9.9923527912312</v>
      </c>
      <c r="V6" s="45">
        <f t="shared" si="10"/>
        <v>50.76863950807071</v>
      </c>
      <c r="W6" s="45">
        <f t="shared" si="11"/>
        <v>42.19590958019376</v>
      </c>
      <c r="X6" s="95">
        <v>3927</v>
      </c>
      <c r="Y6" s="96">
        <f t="shared" si="12"/>
        <v>0.02117084304270138</v>
      </c>
      <c r="Z6" s="57">
        <f t="shared" si="13"/>
        <v>0.4800792185723542</v>
      </c>
      <c r="AA6" s="45">
        <v>65</v>
      </c>
      <c r="AB6" s="45">
        <v>0.6</v>
      </c>
      <c r="AC6" s="97">
        <v>380.43</v>
      </c>
      <c r="AD6" s="97">
        <v>50.35</v>
      </c>
      <c r="AE6" s="97">
        <v>9.12</v>
      </c>
      <c r="AF6" s="97" t="s">
        <v>57</v>
      </c>
      <c r="AG6" s="96">
        <v>0.67</v>
      </c>
      <c r="AH6" s="96">
        <v>0.713</v>
      </c>
      <c r="AI6" s="98">
        <v>0.6013129520052597</v>
      </c>
      <c r="AJ6" s="98">
        <v>0.49154310752945607</v>
      </c>
      <c r="AK6" s="98">
        <v>0.8536089787525702</v>
      </c>
      <c r="AL6" s="98">
        <v>0.7318181818181817</v>
      </c>
      <c r="AM6" s="98">
        <v>0.6695708050263669</v>
      </c>
      <c r="AN6" s="56">
        <v>274</v>
      </c>
      <c r="AO6" s="56">
        <v>12</v>
      </c>
      <c r="AP6" s="96">
        <v>0.4244059</v>
      </c>
      <c r="AQ6" s="99">
        <v>358840.4672727273</v>
      </c>
      <c r="AR6" s="99">
        <v>370893.3145454546</v>
      </c>
      <c r="AS6" s="95">
        <v>129436.08</v>
      </c>
      <c r="AT6" s="57">
        <v>0.4245</v>
      </c>
      <c r="AU6" s="100">
        <v>1.9836022216344882</v>
      </c>
      <c r="AV6" s="100">
        <v>19.359957683152604</v>
      </c>
      <c r="AW6" s="100">
        <v>21.343559904787092</v>
      </c>
      <c r="AX6" s="67">
        <v>78.6564400952129</v>
      </c>
      <c r="AY6" s="101">
        <v>29.2</v>
      </c>
      <c r="AZ6" s="100">
        <v>53.877400295420976</v>
      </c>
      <c r="BA6" s="22">
        <f t="shared" si="14"/>
        <v>93.2145305003427</v>
      </c>
      <c r="BB6" s="22">
        <v>6.7854694996572995</v>
      </c>
      <c r="BC6" s="29">
        <v>6.237148732008225</v>
      </c>
      <c r="BD6" s="102">
        <v>45.21</v>
      </c>
      <c r="BE6" s="102">
        <v>13.75</v>
      </c>
      <c r="BF6" s="102">
        <v>41.04</v>
      </c>
      <c r="BG6" s="45">
        <v>37.8</v>
      </c>
      <c r="BH6" s="103">
        <v>66.2</v>
      </c>
      <c r="BI6" s="23">
        <v>90.14032496307237</v>
      </c>
      <c r="BJ6" s="23">
        <v>86.6</v>
      </c>
      <c r="BK6" s="22">
        <v>7.484490398818316</v>
      </c>
      <c r="BL6" s="23">
        <v>6.57</v>
      </c>
      <c r="BM6" s="23">
        <v>62.195923734385275</v>
      </c>
      <c r="BN6" s="25">
        <v>22.181818181818183</v>
      </c>
      <c r="BO6" s="25">
        <v>3.090909090909091</v>
      </c>
      <c r="BP6" s="25">
        <v>0.9090909090909091</v>
      </c>
      <c r="BQ6" s="25">
        <v>72.9090909090909</v>
      </c>
      <c r="BR6" s="25">
        <v>33.45454545454545</v>
      </c>
      <c r="BS6" s="25">
        <v>5.909090909090909</v>
      </c>
      <c r="BT6" s="97">
        <v>0.64</v>
      </c>
      <c r="BU6" s="104">
        <v>0</v>
      </c>
      <c r="BV6" s="104">
        <v>30.952380952380953</v>
      </c>
      <c r="BW6" s="25">
        <v>8.9</v>
      </c>
      <c r="BX6" s="25">
        <v>1.3</v>
      </c>
      <c r="BY6" s="25">
        <v>22</v>
      </c>
      <c r="BZ6" s="25">
        <v>14.7</v>
      </c>
      <c r="CA6" s="37">
        <v>510.5948429920858</v>
      </c>
      <c r="CB6" s="37">
        <v>1684.962981873883</v>
      </c>
      <c r="CC6" s="105" t="s">
        <v>56</v>
      </c>
      <c r="CD6" s="97" t="s">
        <v>59</v>
      </c>
      <c r="CE6" s="40">
        <v>1453</v>
      </c>
      <c r="CF6" s="106">
        <v>37.03798113688504</v>
      </c>
      <c r="CG6" s="40">
        <v>483</v>
      </c>
      <c r="CH6" s="45">
        <v>12.312006117767016</v>
      </c>
      <c r="CI6" s="108"/>
      <c r="CK6" s="25">
        <v>95.23935466807723</v>
      </c>
      <c r="CL6" s="25">
        <v>0.899233007140968</v>
      </c>
      <c r="CM6" s="25">
        <v>2.856387199153663</v>
      </c>
      <c r="CN6" s="45">
        <v>17.535043639248876</v>
      </c>
      <c r="CO6" s="45">
        <v>30.293663060278206</v>
      </c>
      <c r="CP6" s="25">
        <v>63.41463414634146</v>
      </c>
      <c r="CQ6" s="25">
        <v>46.36678200692042</v>
      </c>
      <c r="CR6" s="93">
        <v>76.78495835164235</v>
      </c>
      <c r="CS6" s="93">
        <v>36.8421052631579</v>
      </c>
      <c r="CT6" s="45">
        <v>66.39892904953146</v>
      </c>
      <c r="CU6" s="45">
        <v>4.685408299866131</v>
      </c>
      <c r="CV6" s="45">
        <v>81.49959250203749</v>
      </c>
      <c r="CW6" s="45">
        <v>27.166530834012498</v>
      </c>
      <c r="CX6" s="45">
        <v>108.66612333604999</v>
      </c>
      <c r="CY6" s="52">
        <v>380.460310004697</v>
      </c>
      <c r="CZ6" s="52">
        <v>279.4292508917955</v>
      </c>
      <c r="DA6" s="52">
        <v>335.8698504329572</v>
      </c>
      <c r="DB6" s="52">
        <v>362.33063258716334</v>
      </c>
      <c r="DC6" s="52">
        <v>293.2408185199853</v>
      </c>
      <c r="DD6" s="52">
        <v>327.4069634231162</v>
      </c>
      <c r="DE6" s="53">
        <v>69.59893409723483</v>
      </c>
      <c r="DF6" s="53">
        <v>57.319225021002204</v>
      </c>
      <c r="DG6" s="53">
        <v>63.39176010206226</v>
      </c>
      <c r="DH6" s="53">
        <v>75.1526538280883</v>
      </c>
      <c r="DI6" s="53">
        <v>53.5077288941736</v>
      </c>
      <c r="DJ6" s="53">
        <v>65.59958016268696</v>
      </c>
      <c r="DK6" s="53">
        <v>66.62998309376111</v>
      </c>
      <c r="DL6" s="53">
        <v>68.9249790750345</v>
      </c>
      <c r="DM6" s="53">
        <v>67.7900626433294</v>
      </c>
      <c r="DN6" s="53">
        <v>70.45561296383278</v>
      </c>
      <c r="DO6" s="53">
        <v>65.39833531510108</v>
      </c>
      <c r="DP6" s="53">
        <v>68.22356336919444</v>
      </c>
      <c r="DQ6" s="53">
        <v>61.02297848699124</v>
      </c>
      <c r="DR6" s="53">
        <v>18.815723732177773</v>
      </c>
      <c r="DS6" s="53">
        <v>39.687963748834385</v>
      </c>
      <c r="DT6" s="53">
        <v>61.06153123532175</v>
      </c>
      <c r="DU6" s="53">
        <v>17.8359096313912</v>
      </c>
      <c r="DV6" s="53">
        <v>41.98373130411965</v>
      </c>
      <c r="DW6" s="45">
        <v>120.6</v>
      </c>
      <c r="DX6" s="45">
        <v>0.6</v>
      </c>
      <c r="DY6" s="45">
        <v>6</v>
      </c>
      <c r="DZ6" s="45">
        <v>62.4</v>
      </c>
      <c r="EA6" s="45">
        <v>158.6</v>
      </c>
      <c r="EB6" s="45">
        <v>0.6</v>
      </c>
      <c r="EC6" s="45">
        <v>9.9</v>
      </c>
      <c r="ED6" s="45">
        <v>75.3</v>
      </c>
      <c r="EE6" s="45">
        <v>81.05</v>
      </c>
      <c r="EF6" s="45">
        <v>0.5</v>
      </c>
      <c r="EG6" s="45">
        <v>2</v>
      </c>
      <c r="EH6" s="45">
        <v>48.9</v>
      </c>
      <c r="EI6" s="57">
        <v>76.36</v>
      </c>
      <c r="EJ6" s="57">
        <v>57.58</v>
      </c>
      <c r="EK6" s="57">
        <v>72.71</v>
      </c>
      <c r="EL6" s="57">
        <v>53.79</v>
      </c>
      <c r="EM6" s="57">
        <v>80.16</v>
      </c>
      <c r="EN6" s="57">
        <v>61.52</v>
      </c>
      <c r="EO6" s="57">
        <v>50.53</v>
      </c>
      <c r="EP6" s="57">
        <v>53.36</v>
      </c>
      <c r="EQ6" s="57">
        <v>61.55</v>
      </c>
      <c r="ER6" s="57">
        <v>48.8</v>
      </c>
      <c r="ES6" s="57">
        <v>53.68</v>
      </c>
      <c r="ET6" s="57">
        <v>58.53</v>
      </c>
      <c r="EU6" s="57">
        <v>52.33</v>
      </c>
      <c r="EV6" s="57">
        <v>53.02</v>
      </c>
      <c r="EW6" s="57">
        <v>64.69</v>
      </c>
      <c r="EX6" s="55">
        <v>10.385756676557863</v>
      </c>
      <c r="EY6" s="55">
        <v>11.142061281337048</v>
      </c>
      <c r="EZ6" s="55">
        <v>9.523809523809526</v>
      </c>
      <c r="FA6" s="58">
        <v>10.989010989010989</v>
      </c>
      <c r="FB6" s="58">
        <v>11.450381679389313</v>
      </c>
      <c r="FC6" s="58">
        <v>0</v>
      </c>
      <c r="FD6" s="58">
        <v>15.463917525773196</v>
      </c>
      <c r="FE6" s="58">
        <v>7.462686567164179</v>
      </c>
      <c r="FF6" s="58">
        <v>0</v>
      </c>
      <c r="FG6" s="58">
        <v>11.76470588235294</v>
      </c>
      <c r="FH6" s="58">
        <v>7.8125</v>
      </c>
      <c r="FI6" s="58">
        <v>0</v>
      </c>
      <c r="FJ6" s="55">
        <v>5.934718100890208</v>
      </c>
      <c r="FK6" s="55">
        <v>2.785515320334262</v>
      </c>
      <c r="FL6" s="55">
        <v>9.523809523809526</v>
      </c>
      <c r="FM6" s="45">
        <v>10.989010989010989</v>
      </c>
      <c r="FN6" s="45">
        <v>0</v>
      </c>
      <c r="FO6" s="45">
        <v>0</v>
      </c>
      <c r="FP6" s="45">
        <v>5.154639175257732</v>
      </c>
      <c r="FQ6" s="45">
        <v>0</v>
      </c>
      <c r="FR6" s="45">
        <v>0</v>
      </c>
      <c r="FS6" s="45">
        <v>17.647058823529413</v>
      </c>
      <c r="FT6" s="45">
        <v>0</v>
      </c>
      <c r="FU6" s="45">
        <v>0</v>
      </c>
      <c r="FV6" s="114">
        <v>96</v>
      </c>
      <c r="FW6" s="114">
        <v>128</v>
      </c>
      <c r="FX6" s="108">
        <f t="shared" si="0"/>
        <v>75</v>
      </c>
      <c r="FY6" s="62">
        <v>0.52</v>
      </c>
      <c r="FZ6" s="62">
        <v>4</v>
      </c>
    </row>
    <row r="7" spans="1:182" ht="11.25">
      <c r="A7" s="94" t="s">
        <v>129</v>
      </c>
      <c r="B7" s="62">
        <v>4105</v>
      </c>
      <c r="C7" s="62">
        <v>5</v>
      </c>
      <c r="D7" s="27" t="s">
        <v>25</v>
      </c>
      <c r="E7" s="62" t="s">
        <v>36</v>
      </c>
      <c r="F7" s="46">
        <v>1494.7</v>
      </c>
      <c r="G7" s="95">
        <v>4486</v>
      </c>
      <c r="H7" s="45">
        <f t="shared" si="1"/>
        <v>3.001271158091925</v>
      </c>
      <c r="I7" s="96">
        <f t="shared" si="2"/>
        <v>0.026499105994829072</v>
      </c>
      <c r="J7" s="57">
        <f t="shared" si="3"/>
        <v>0.6332857592582397</v>
      </c>
      <c r="K7" s="95">
        <v>2304</v>
      </c>
      <c r="L7" s="45">
        <f t="shared" si="4"/>
        <v>51.35978600089166</v>
      </c>
      <c r="M7" s="95">
        <v>2182</v>
      </c>
      <c r="N7" s="45">
        <f t="shared" si="5"/>
        <v>48.64021399910834</v>
      </c>
      <c r="O7" s="45">
        <f t="shared" si="6"/>
        <v>105.59120073327223</v>
      </c>
      <c r="P7" s="95">
        <v>1010</v>
      </c>
      <c r="Q7" s="45">
        <f t="shared" si="7"/>
        <v>22.51448952296032</v>
      </c>
      <c r="R7" s="95">
        <v>2949</v>
      </c>
      <c r="S7" s="45">
        <f t="shared" si="8"/>
        <v>65.73785109228712</v>
      </c>
      <c r="T7" s="95">
        <v>527</v>
      </c>
      <c r="U7" s="45">
        <f t="shared" si="9"/>
        <v>11.747659384752563</v>
      </c>
      <c r="V7" s="45">
        <f t="shared" si="10"/>
        <v>52.11936249576127</v>
      </c>
      <c r="W7" s="45">
        <f t="shared" si="11"/>
        <v>52.178217821782184</v>
      </c>
      <c r="X7" s="95">
        <v>4725</v>
      </c>
      <c r="Y7" s="96">
        <f t="shared" si="12"/>
        <v>0.02547293948988134</v>
      </c>
      <c r="Z7" s="57">
        <f t="shared" si="13"/>
        <v>0.5776354234159342</v>
      </c>
      <c r="AA7" s="45">
        <v>100</v>
      </c>
      <c r="AB7" s="45">
        <v>1.4</v>
      </c>
      <c r="AC7" s="97">
        <v>301.48</v>
      </c>
      <c r="AD7" s="97">
        <v>82.41</v>
      </c>
      <c r="AE7" s="97">
        <v>12.26</v>
      </c>
      <c r="AF7" s="97" t="s">
        <v>57</v>
      </c>
      <c r="AG7" s="96">
        <v>0.734</v>
      </c>
      <c r="AH7" s="96">
        <v>0.806</v>
      </c>
      <c r="AI7" s="98">
        <v>0.7143439169963217</v>
      </c>
      <c r="AJ7" s="98">
        <v>0.5230855586917635</v>
      </c>
      <c r="AK7" s="98">
        <v>0.9149621529596648</v>
      </c>
      <c r="AL7" s="98">
        <v>0.6887254901960783</v>
      </c>
      <c r="AM7" s="98">
        <v>0.7102792797109571</v>
      </c>
      <c r="AN7" s="56">
        <v>180</v>
      </c>
      <c r="AO7" s="56">
        <v>6</v>
      </c>
      <c r="AP7" s="96">
        <v>0.5394347</v>
      </c>
      <c r="AQ7" s="99">
        <v>358279.57761437906</v>
      </c>
      <c r="AR7" s="99">
        <v>369379.8823529412</v>
      </c>
      <c r="AS7" s="95">
        <v>116539.32</v>
      </c>
      <c r="AT7" s="57">
        <v>0.45697</v>
      </c>
      <c r="AU7" s="100">
        <v>0</v>
      </c>
      <c r="AV7" s="100">
        <v>7.2</v>
      </c>
      <c r="AW7" s="100">
        <v>7.172413793103448</v>
      </c>
      <c r="AX7" s="67">
        <v>92.82758620689656</v>
      </c>
      <c r="AY7" s="101">
        <v>26</v>
      </c>
      <c r="AZ7" s="100">
        <v>56.798571853615</v>
      </c>
      <c r="BA7" s="22">
        <f t="shared" si="14"/>
        <v>94.02828706128864</v>
      </c>
      <c r="BB7" s="22">
        <v>5.971712938711367</v>
      </c>
      <c r="BC7" s="29">
        <v>5.971712938711367</v>
      </c>
      <c r="BD7" s="102">
        <v>44.32</v>
      </c>
      <c r="BE7" s="102">
        <v>13.9</v>
      </c>
      <c r="BF7" s="102">
        <v>41.78</v>
      </c>
      <c r="BG7" s="45">
        <v>13.1</v>
      </c>
      <c r="BH7" s="103">
        <v>25.1</v>
      </c>
      <c r="BI7" s="23">
        <v>95.03124070217197</v>
      </c>
      <c r="BJ7" s="23">
        <v>94.1</v>
      </c>
      <c r="BK7" s="22">
        <v>8.852127343052663</v>
      </c>
      <c r="BL7" s="23">
        <v>8.35</v>
      </c>
      <c r="BM7" s="23">
        <v>74.39100562148657</v>
      </c>
      <c r="BN7" s="25">
        <v>16.748366013071895</v>
      </c>
      <c r="BO7" s="25">
        <v>3.349673202614379</v>
      </c>
      <c r="BP7" s="25">
        <v>0.32679738562091504</v>
      </c>
      <c r="BQ7" s="25">
        <v>86.84640522875817</v>
      </c>
      <c r="BR7" s="25">
        <v>56.45424836601307</v>
      </c>
      <c r="BS7" s="25">
        <v>12.254901960784315</v>
      </c>
      <c r="BT7" s="97">
        <v>17.57</v>
      </c>
      <c r="BU7" s="104">
        <v>0</v>
      </c>
      <c r="BV7" s="104">
        <v>6.896551724137931</v>
      </c>
      <c r="BW7" s="25">
        <v>2.6</v>
      </c>
      <c r="BX7" s="25">
        <v>0.5</v>
      </c>
      <c r="BY7" s="25">
        <v>22.2</v>
      </c>
      <c r="BZ7" s="25">
        <v>4.2</v>
      </c>
      <c r="CA7" s="37">
        <v>515.6950672645739</v>
      </c>
      <c r="CB7" s="37">
        <v>1771.3004484304934</v>
      </c>
      <c r="CC7" s="105" t="s">
        <v>56</v>
      </c>
      <c r="CD7" s="97">
        <v>30</v>
      </c>
      <c r="CE7" s="40">
        <v>2847</v>
      </c>
      <c r="CF7" s="106">
        <v>63.464110566205974</v>
      </c>
      <c r="CG7" s="40">
        <v>455</v>
      </c>
      <c r="CH7" s="45">
        <v>10.1426660722247</v>
      </c>
      <c r="CI7" s="108"/>
      <c r="CK7" s="25">
        <v>93.58620689655172</v>
      </c>
      <c r="CL7" s="25">
        <v>1.5172413793103448</v>
      </c>
      <c r="CM7" s="25">
        <v>3.6551724137931036</v>
      </c>
      <c r="CN7" s="45">
        <v>12.298850574712644</v>
      </c>
      <c r="CO7" s="45">
        <v>16.216216216216218</v>
      </c>
      <c r="CP7" s="25">
        <v>71.53846153846153</v>
      </c>
      <c r="CQ7" s="25">
        <v>55.143456962911124</v>
      </c>
      <c r="CR7" s="93">
        <v>100.68071885394019</v>
      </c>
      <c r="CS7" s="93">
        <v>56.72514619883041</v>
      </c>
      <c r="CT7" s="45">
        <v>47.857142857142854</v>
      </c>
      <c r="CU7" s="45">
        <v>5.2976190476190474</v>
      </c>
      <c r="CV7" s="45">
        <v>49.22471080482402</v>
      </c>
      <c r="CW7" s="45">
        <v>49.22471080482402</v>
      </c>
      <c r="CX7" s="45">
        <v>98.44942160964804</v>
      </c>
      <c r="CY7" s="52">
        <v>542.3883318140383</v>
      </c>
      <c r="CZ7" s="52">
        <v>438.34296724470136</v>
      </c>
      <c r="DA7" s="52">
        <v>491.80327868852464</v>
      </c>
      <c r="DB7" s="52">
        <v>434.6890029813274</v>
      </c>
      <c r="DC7" s="52">
        <v>399.58968166604006</v>
      </c>
      <c r="DD7" s="52">
        <v>416.94692186491557</v>
      </c>
      <c r="DE7" s="53">
        <v>121.9593315603875</v>
      </c>
      <c r="DF7" s="53">
        <v>141.93003633379698</v>
      </c>
      <c r="DG7" s="53">
        <v>132.05416675275404</v>
      </c>
      <c r="DH7" s="53">
        <v>159.52597994530538</v>
      </c>
      <c r="DI7" s="53">
        <v>158.95953757225433</v>
      </c>
      <c r="DJ7" s="53">
        <v>159.2505854800937</v>
      </c>
      <c r="DK7" s="53">
        <v>110.34428787974721</v>
      </c>
      <c r="DL7" s="53">
        <v>76.65819640651935</v>
      </c>
      <c r="DM7" s="53">
        <v>93.31656925110899</v>
      </c>
      <c r="DN7" s="53">
        <v>141.2944393801276</v>
      </c>
      <c r="DO7" s="53">
        <v>81.88824662813101</v>
      </c>
      <c r="DP7" s="53">
        <v>112.41217798594847</v>
      </c>
      <c r="DQ7" s="53">
        <v>58.60713727822711</v>
      </c>
      <c r="DR7" s="53">
        <v>28.218145947187658</v>
      </c>
      <c r="DS7" s="53">
        <v>43.2460439853375</v>
      </c>
      <c r="DT7" s="53">
        <v>59.25250683682772</v>
      </c>
      <c r="DU7" s="53">
        <v>28.901734104046238</v>
      </c>
      <c r="DV7" s="53">
        <v>44.49648711943794</v>
      </c>
      <c r="DW7" s="45">
        <v>130.5</v>
      </c>
      <c r="DX7" s="45">
        <v>0.6</v>
      </c>
      <c r="DY7" s="45">
        <v>4.1</v>
      </c>
      <c r="DZ7" s="45">
        <v>61.7</v>
      </c>
      <c r="EA7" s="45">
        <v>167.95</v>
      </c>
      <c r="EB7" s="45">
        <v>0.6</v>
      </c>
      <c r="EC7" s="45">
        <v>7</v>
      </c>
      <c r="ED7" s="45">
        <v>77.9</v>
      </c>
      <c r="EE7" s="45">
        <v>91.65</v>
      </c>
      <c r="EF7" s="45">
        <v>0.6</v>
      </c>
      <c r="EG7" s="45">
        <v>1</v>
      </c>
      <c r="EH7" s="45">
        <v>44.8</v>
      </c>
      <c r="EI7" s="57">
        <v>76.83</v>
      </c>
      <c r="EJ7" s="57">
        <v>57.58</v>
      </c>
      <c r="EK7" s="57">
        <v>75.17</v>
      </c>
      <c r="EL7" s="57">
        <v>55.82</v>
      </c>
      <c r="EM7" s="57">
        <v>78.55</v>
      </c>
      <c r="EN7" s="57">
        <v>59.42</v>
      </c>
      <c r="EO7" s="57">
        <v>54.21</v>
      </c>
      <c r="EP7" s="57">
        <v>54.72</v>
      </c>
      <c r="EQ7" s="57">
        <v>59.28</v>
      </c>
      <c r="ER7" s="57">
        <v>55.34</v>
      </c>
      <c r="ES7" s="57">
        <v>55.67</v>
      </c>
      <c r="ET7" s="57">
        <v>56.21</v>
      </c>
      <c r="EU7" s="57">
        <v>53.04</v>
      </c>
      <c r="EV7" s="57">
        <v>53.73</v>
      </c>
      <c r="EW7" s="57">
        <v>62.48</v>
      </c>
      <c r="EX7" s="55">
        <v>9.584664536741213</v>
      </c>
      <c r="EY7" s="55">
        <v>9.933774834437086</v>
      </c>
      <c r="EZ7" s="55">
        <v>9.25925925925926</v>
      </c>
      <c r="FA7" s="58">
        <v>14.218009478672984</v>
      </c>
      <c r="FB7" s="58">
        <v>9.230769230769232</v>
      </c>
      <c r="FC7" s="58">
        <v>11.627906976744185</v>
      </c>
      <c r="FD7" s="58">
        <v>9.523809523809526</v>
      </c>
      <c r="FE7" s="58">
        <v>12.658227848101266</v>
      </c>
      <c r="FF7" s="58">
        <v>0</v>
      </c>
      <c r="FG7" s="58">
        <v>9.433962264150942</v>
      </c>
      <c r="FH7" s="58">
        <v>11.976047904191617</v>
      </c>
      <c r="FI7" s="58">
        <v>0</v>
      </c>
      <c r="FJ7" s="55">
        <v>3.1948881789137378</v>
      </c>
      <c r="FK7" s="55">
        <v>3.3112582781456954</v>
      </c>
      <c r="FL7" s="55">
        <v>3.0864197530864197</v>
      </c>
      <c r="FM7" s="45">
        <v>9.47867298578199</v>
      </c>
      <c r="FN7" s="45">
        <v>0</v>
      </c>
      <c r="FO7" s="45">
        <v>0</v>
      </c>
      <c r="FP7" s="45">
        <v>9.523809523809526</v>
      </c>
      <c r="FQ7" s="45">
        <v>0</v>
      </c>
      <c r="FR7" s="45">
        <v>0</v>
      </c>
      <c r="FS7" s="45">
        <v>9.433962264150942</v>
      </c>
      <c r="FT7" s="45">
        <v>0</v>
      </c>
      <c r="FU7" s="45">
        <v>0</v>
      </c>
      <c r="FV7" s="114">
        <v>178</v>
      </c>
      <c r="FW7" s="114">
        <v>210</v>
      </c>
      <c r="FX7" s="108">
        <f t="shared" si="0"/>
        <v>84.76190476190476</v>
      </c>
      <c r="FY7" s="62">
        <v>0.84</v>
      </c>
      <c r="FZ7" s="62">
        <v>3</v>
      </c>
    </row>
    <row r="8" spans="1:182" ht="11.25">
      <c r="A8" s="94" t="s">
        <v>130</v>
      </c>
      <c r="B8" s="62">
        <v>4106</v>
      </c>
      <c r="C8" s="62">
        <v>6</v>
      </c>
      <c r="D8" s="27" t="s">
        <v>26</v>
      </c>
      <c r="E8" s="62" t="s">
        <v>36</v>
      </c>
      <c r="F8" s="46">
        <v>7609.8</v>
      </c>
      <c r="G8" s="95">
        <v>26228</v>
      </c>
      <c r="H8" s="45">
        <f t="shared" si="1"/>
        <v>3.446608320849431</v>
      </c>
      <c r="I8" s="96">
        <f t="shared" si="2"/>
        <v>0.15493057334649507</v>
      </c>
      <c r="J8" s="57">
        <f t="shared" si="3"/>
        <v>3.702590034290038</v>
      </c>
      <c r="K8" s="95">
        <v>13188</v>
      </c>
      <c r="L8" s="45">
        <f t="shared" si="4"/>
        <v>50.28214122312033</v>
      </c>
      <c r="M8" s="95">
        <v>13040</v>
      </c>
      <c r="N8" s="45">
        <f t="shared" si="5"/>
        <v>49.71785877687967</v>
      </c>
      <c r="O8" s="45">
        <f t="shared" si="6"/>
        <v>101.13496932515338</v>
      </c>
      <c r="P8" s="95">
        <v>6684</v>
      </c>
      <c r="Q8" s="45">
        <f t="shared" si="7"/>
        <v>25.484215342382186</v>
      </c>
      <c r="R8" s="95">
        <v>16919</v>
      </c>
      <c r="S8" s="45">
        <f t="shared" si="8"/>
        <v>64.50739667530883</v>
      </c>
      <c r="T8" s="95">
        <v>2625</v>
      </c>
      <c r="U8" s="45">
        <f t="shared" si="9"/>
        <v>10.008387982308983</v>
      </c>
      <c r="V8" s="45">
        <f t="shared" si="10"/>
        <v>55.02098232756073</v>
      </c>
      <c r="W8" s="45">
        <f t="shared" si="11"/>
        <v>39.272890484739676</v>
      </c>
      <c r="X8" s="95">
        <v>27749</v>
      </c>
      <c r="Y8" s="96">
        <f t="shared" si="12"/>
        <v>0.14959758685814123</v>
      </c>
      <c r="Z8" s="57">
        <f t="shared" si="13"/>
        <v>3.3923397596547633</v>
      </c>
      <c r="AA8" s="45">
        <v>37.9</v>
      </c>
      <c r="AB8" s="45">
        <v>1.7</v>
      </c>
      <c r="AC8" s="97">
        <v>104.25</v>
      </c>
      <c r="AD8" s="97">
        <v>62.17</v>
      </c>
      <c r="AE8" s="97">
        <v>0.38</v>
      </c>
      <c r="AF8" s="97">
        <v>46</v>
      </c>
      <c r="AG8" s="96">
        <v>0.716</v>
      </c>
      <c r="AH8" s="96">
        <v>0.748</v>
      </c>
      <c r="AI8" s="98">
        <v>0.7160078708838917</v>
      </c>
      <c r="AJ8" s="98">
        <v>0.4735264957990749</v>
      </c>
      <c r="AK8" s="98">
        <v>0.9309230769230769</v>
      </c>
      <c r="AL8" s="98">
        <v>0.7594983207388749</v>
      </c>
      <c r="AM8" s="98">
        <v>0.7199889410862296</v>
      </c>
      <c r="AN8" s="56">
        <v>161</v>
      </c>
      <c r="AO8" s="56">
        <v>4</v>
      </c>
      <c r="AP8" s="96">
        <v>0.32973</v>
      </c>
      <c r="AQ8" s="99">
        <v>355418.17348866496</v>
      </c>
      <c r="AR8" s="99">
        <v>363141.75472292193</v>
      </c>
      <c r="AS8" s="95">
        <v>111318.43</v>
      </c>
      <c r="AT8" s="57">
        <v>0.4658</v>
      </c>
      <c r="AU8" s="100">
        <v>3.3585391360308905</v>
      </c>
      <c r="AV8" s="100">
        <v>17.206982543640898</v>
      </c>
      <c r="AW8" s="100">
        <v>20.56552167967179</v>
      </c>
      <c r="AX8" s="67">
        <v>79.43447832032821</v>
      </c>
      <c r="AY8" s="101">
        <v>28.5</v>
      </c>
      <c r="AZ8" s="100">
        <v>56.006448385124244</v>
      </c>
      <c r="BA8" s="22">
        <f t="shared" si="14"/>
        <v>96.92307692307692</v>
      </c>
      <c r="BB8" s="22">
        <v>3.076923076923077</v>
      </c>
      <c r="BC8" s="29">
        <v>3.076923076923077</v>
      </c>
      <c r="BD8" s="102">
        <v>44.06</v>
      </c>
      <c r="BE8" s="102">
        <v>15.6</v>
      </c>
      <c r="BF8" s="102">
        <v>40.34</v>
      </c>
      <c r="BG8" s="45">
        <v>18.2</v>
      </c>
      <c r="BH8" s="103">
        <v>26.1</v>
      </c>
      <c r="BI8" s="23">
        <v>97.15937517371727</v>
      </c>
      <c r="BJ8" s="23">
        <v>96.3</v>
      </c>
      <c r="BK8" s="22">
        <v>9.176385568958809</v>
      </c>
      <c r="BL8" s="23">
        <v>8.66</v>
      </c>
      <c r="BM8" s="23">
        <v>72.61268528788948</v>
      </c>
      <c r="BN8" s="25">
        <v>9.870906801007557</v>
      </c>
      <c r="BO8" s="25">
        <v>3.4319899244332492</v>
      </c>
      <c r="BP8" s="25">
        <v>0</v>
      </c>
      <c r="BQ8" s="25">
        <v>89.56234256926952</v>
      </c>
      <c r="BR8" s="25">
        <v>49.13413098236776</v>
      </c>
      <c r="BS8" s="25">
        <v>17.191435768261965</v>
      </c>
      <c r="BT8" s="97">
        <v>0.65</v>
      </c>
      <c r="BU8" s="104">
        <v>3.488372093023256</v>
      </c>
      <c r="BV8" s="104">
        <v>22.674418604651162</v>
      </c>
      <c r="BW8" s="25">
        <v>1.8</v>
      </c>
      <c r="BX8" s="25">
        <v>0.2</v>
      </c>
      <c r="BY8" s="25">
        <v>18.8</v>
      </c>
      <c r="BZ8" s="25">
        <v>8.1</v>
      </c>
      <c r="CA8" s="37">
        <v>617.9236231049703</v>
      </c>
      <c r="CB8" s="37">
        <v>1700.2494722701979</v>
      </c>
      <c r="CC8" s="105" t="s">
        <v>56</v>
      </c>
      <c r="CD8" s="97">
        <v>50</v>
      </c>
      <c r="CE8" s="40">
        <v>18309</v>
      </c>
      <c r="CF8" s="106">
        <v>69.8070764068934</v>
      </c>
      <c r="CG8" s="40">
        <v>2716</v>
      </c>
      <c r="CH8" s="45">
        <v>10.35534543236236</v>
      </c>
      <c r="CI8" s="43">
        <v>12815</v>
      </c>
      <c r="CJ8" s="45">
        <v>48.85999694982461</v>
      </c>
      <c r="CK8" s="25">
        <v>91.21550961306411</v>
      </c>
      <c r="CL8" s="25">
        <v>2.7350977395221623</v>
      </c>
      <c r="CM8" s="25">
        <v>4.066446786260156</v>
      </c>
      <c r="CN8" s="45">
        <v>15.195881264580484</v>
      </c>
      <c r="CO8" s="45">
        <v>24.496914408371346</v>
      </c>
      <c r="CP8" s="25">
        <v>60.29962546816479</v>
      </c>
      <c r="CQ8" s="25">
        <v>45.62274368231047</v>
      </c>
      <c r="CR8" s="93">
        <v>84.64352674825648</v>
      </c>
      <c r="CS8" s="93">
        <v>55.7753164556962</v>
      </c>
      <c r="CT8" s="45">
        <v>66.80367978077902</v>
      </c>
      <c r="CU8" s="45">
        <v>3.1513016245840673</v>
      </c>
      <c r="CV8" s="45">
        <v>38.427052645062126</v>
      </c>
      <c r="CW8" s="45">
        <v>21.34836258059007</v>
      </c>
      <c r="CX8" s="45">
        <v>59.77541522565219</v>
      </c>
      <c r="CY8" s="52">
        <v>477.017848681093</v>
      </c>
      <c r="CZ8" s="52">
        <v>416.32111461270534</v>
      </c>
      <c r="DA8" s="52">
        <v>447.4110032362459</v>
      </c>
      <c r="DB8" s="52">
        <v>463.1082436068295</v>
      </c>
      <c r="DC8" s="52">
        <v>423.5379500315313</v>
      </c>
      <c r="DD8" s="52">
        <v>443.10616572883373</v>
      </c>
      <c r="DE8" s="53">
        <v>109.90442705592996</v>
      </c>
      <c r="DF8" s="53">
        <v>116.81711012265279</v>
      </c>
      <c r="DG8" s="53">
        <v>113.39866509546793</v>
      </c>
      <c r="DH8" s="53">
        <v>113.72610961933344</v>
      </c>
      <c r="DI8" s="53">
        <v>114.44684027201858</v>
      </c>
      <c r="DJ8" s="53">
        <v>114.07766990291263</v>
      </c>
      <c r="DK8" s="53">
        <v>111.53876398196716</v>
      </c>
      <c r="DL8" s="53">
        <v>98.75911665602312</v>
      </c>
      <c r="DM8" s="53">
        <v>105.0788801152874</v>
      </c>
      <c r="DN8" s="53">
        <v>115.30563891960196</v>
      </c>
      <c r="DO8" s="53">
        <v>96.20169182285619</v>
      </c>
      <c r="DP8" s="53">
        <v>105.98705501618123</v>
      </c>
      <c r="DQ8" s="53">
        <v>51.859207708493976</v>
      </c>
      <c r="DR8" s="53">
        <v>16.046019386415615</v>
      </c>
      <c r="DS8" s="53">
        <v>33.75627954814517</v>
      </c>
      <c r="DT8" s="53">
        <v>52.12446690886116</v>
      </c>
      <c r="DU8" s="53">
        <v>15.757173660640238</v>
      </c>
      <c r="DV8" s="53">
        <v>34.385113268608414</v>
      </c>
      <c r="DW8" s="45">
        <v>767.6</v>
      </c>
      <c r="DX8" s="45">
        <v>3.6</v>
      </c>
      <c r="DY8" s="45">
        <v>4.6</v>
      </c>
      <c r="DZ8" s="45">
        <v>62.7</v>
      </c>
      <c r="EA8" s="45">
        <v>895.4</v>
      </c>
      <c r="EB8" s="45">
        <v>3.4</v>
      </c>
      <c r="EC8" s="45">
        <v>7.5</v>
      </c>
      <c r="ED8" s="45">
        <v>71.5</v>
      </c>
      <c r="EE8" s="45">
        <v>634.6</v>
      </c>
      <c r="EF8" s="45">
        <v>3.9</v>
      </c>
      <c r="EG8" s="45">
        <v>1.5</v>
      </c>
      <c r="EH8" s="45">
        <v>53.6</v>
      </c>
      <c r="EI8" s="57">
        <v>79.46</v>
      </c>
      <c r="EJ8" s="57">
        <v>60.68</v>
      </c>
      <c r="EK8" s="57">
        <v>79.08</v>
      </c>
      <c r="EL8" s="57">
        <v>60.24</v>
      </c>
      <c r="EM8" s="57">
        <v>79.85</v>
      </c>
      <c r="EN8" s="57">
        <v>61.13</v>
      </c>
      <c r="EO8" s="57">
        <v>59.44</v>
      </c>
      <c r="EP8" s="57">
        <v>60.94</v>
      </c>
      <c r="EQ8" s="57">
        <v>62.69</v>
      </c>
      <c r="ER8" s="57">
        <v>58.52</v>
      </c>
      <c r="ES8" s="57">
        <v>60.25</v>
      </c>
      <c r="ET8" s="57">
        <v>63.32</v>
      </c>
      <c r="EU8" s="57">
        <v>60.4</v>
      </c>
      <c r="EV8" s="57">
        <v>61.65</v>
      </c>
      <c r="EW8" s="57">
        <v>62.04</v>
      </c>
      <c r="EX8" s="55">
        <v>9.928716904276985</v>
      </c>
      <c r="EY8" s="55">
        <v>10.638297872340425</v>
      </c>
      <c r="EZ8" s="55">
        <v>9.211873080859775</v>
      </c>
      <c r="FA8" s="58">
        <v>12.175324675324676</v>
      </c>
      <c r="FB8" s="58">
        <v>9.57771005659556</v>
      </c>
      <c r="FC8" s="58">
        <v>7.633587786259541</v>
      </c>
      <c r="FD8" s="58">
        <v>13.86748844375963</v>
      </c>
      <c r="FE8" s="58">
        <v>10.762331838565023</v>
      </c>
      <c r="FF8" s="58">
        <v>4.854368932038835</v>
      </c>
      <c r="FG8" s="58">
        <v>10.291595197255575</v>
      </c>
      <c r="FH8" s="58">
        <v>9.306260575296108</v>
      </c>
      <c r="FI8" s="58">
        <v>5.347593582887701</v>
      </c>
      <c r="FJ8" s="55">
        <v>10.94704684317719</v>
      </c>
      <c r="FK8" s="55">
        <v>11.144883485309016</v>
      </c>
      <c r="FL8" s="55">
        <v>10.747185261003072</v>
      </c>
      <c r="FM8" s="45">
        <v>14.61038961038961</v>
      </c>
      <c r="FN8" s="45">
        <v>10.013060513713539</v>
      </c>
      <c r="FO8" s="45">
        <v>5.089058524173028</v>
      </c>
      <c r="FP8" s="45">
        <v>12.326656394453005</v>
      </c>
      <c r="FQ8" s="45">
        <v>11.659192825112108</v>
      </c>
      <c r="FR8" s="45">
        <v>4.854368932038835</v>
      </c>
      <c r="FS8" s="45">
        <v>17.152658662092627</v>
      </c>
      <c r="FT8" s="45">
        <v>8.460236886632826</v>
      </c>
      <c r="FU8" s="45">
        <v>5.347593582887701</v>
      </c>
      <c r="FV8" s="114">
        <v>934</v>
      </c>
      <c r="FW8" s="114">
        <v>1106</v>
      </c>
      <c r="FX8" s="108">
        <f t="shared" si="0"/>
        <v>84.44846292947558</v>
      </c>
      <c r="FY8" s="62">
        <v>0.82</v>
      </c>
      <c r="FZ8" s="62">
        <v>1</v>
      </c>
    </row>
    <row r="9" spans="1:182" ht="11.25">
      <c r="A9" s="94" t="s">
        <v>131</v>
      </c>
      <c r="B9" s="62">
        <v>4201</v>
      </c>
      <c r="C9" s="62">
        <v>7</v>
      </c>
      <c r="D9" s="27" t="s">
        <v>27</v>
      </c>
      <c r="E9" s="62" t="s">
        <v>37</v>
      </c>
      <c r="F9" s="46">
        <v>2629.1</v>
      </c>
      <c r="G9" s="95">
        <v>31375</v>
      </c>
      <c r="H9" s="45">
        <f t="shared" si="1"/>
        <v>11.933741584572667</v>
      </c>
      <c r="I9" s="96">
        <f t="shared" si="2"/>
        <v>0.18533425113414223</v>
      </c>
      <c r="J9" s="57">
        <f t="shared" si="3"/>
        <v>4.429188742025696</v>
      </c>
      <c r="K9" s="95">
        <v>15511</v>
      </c>
      <c r="L9" s="45">
        <f t="shared" si="4"/>
        <v>49.437450199203184</v>
      </c>
      <c r="M9" s="95">
        <v>15864</v>
      </c>
      <c r="N9" s="45">
        <f t="shared" si="5"/>
        <v>50.562549800796816</v>
      </c>
      <c r="O9" s="45">
        <f t="shared" si="6"/>
        <v>97.77483610690872</v>
      </c>
      <c r="P9" s="95">
        <v>7326</v>
      </c>
      <c r="Q9" s="45">
        <f t="shared" si="7"/>
        <v>23.349800796812747</v>
      </c>
      <c r="R9" s="95">
        <v>20447</v>
      </c>
      <c r="S9" s="45">
        <f t="shared" si="8"/>
        <v>65.16972111553785</v>
      </c>
      <c r="T9" s="95">
        <v>3602</v>
      </c>
      <c r="U9" s="45">
        <f t="shared" si="9"/>
        <v>11.480478087649402</v>
      </c>
      <c r="V9" s="45">
        <f t="shared" si="10"/>
        <v>53.44549322639018</v>
      </c>
      <c r="W9" s="45">
        <f t="shared" si="11"/>
        <v>49.167349167349165</v>
      </c>
      <c r="X9" s="95">
        <v>30828</v>
      </c>
      <c r="Y9" s="96">
        <f t="shared" si="12"/>
        <v>0.16619677853842582</v>
      </c>
      <c r="Z9" s="57">
        <f t="shared" si="13"/>
        <v>3.768750229220406</v>
      </c>
      <c r="AA9" s="45">
        <v>29</v>
      </c>
      <c r="AB9" s="45">
        <v>0.1</v>
      </c>
      <c r="AC9" s="97">
        <v>98.26</v>
      </c>
      <c r="AD9" s="97">
        <v>67.74</v>
      </c>
      <c r="AE9" s="97">
        <v>0</v>
      </c>
      <c r="AF9" s="97">
        <v>49</v>
      </c>
      <c r="AG9" s="96">
        <v>0.667</v>
      </c>
      <c r="AH9" s="96">
        <v>0.801</v>
      </c>
      <c r="AI9" s="98">
        <v>0.7438980643891117</v>
      </c>
      <c r="AJ9" s="98">
        <v>0.5145222494691162</v>
      </c>
      <c r="AK9" s="98">
        <v>0.9016150072830091</v>
      </c>
      <c r="AL9" s="98">
        <v>0.7474653303810743</v>
      </c>
      <c r="AM9" s="98">
        <v>0.7268751628805779</v>
      </c>
      <c r="AN9" s="56">
        <v>141</v>
      </c>
      <c r="AO9" s="56">
        <v>3</v>
      </c>
      <c r="AP9" s="96">
        <v>0.2594058</v>
      </c>
      <c r="AQ9" s="99">
        <v>397322.50961426407</v>
      </c>
      <c r="AR9" s="99">
        <v>406651.3404032164</v>
      </c>
      <c r="AS9" s="95">
        <v>141281.97</v>
      </c>
      <c r="AT9" s="57">
        <v>0.4745</v>
      </c>
      <c r="AU9" s="100">
        <v>2.058465686758081</v>
      </c>
      <c r="AV9" s="100">
        <v>8.733681891420867</v>
      </c>
      <c r="AW9" s="100">
        <v>10.792147578178948</v>
      </c>
      <c r="AX9" s="67">
        <v>89.20785242182106</v>
      </c>
      <c r="AY9" s="101">
        <v>23</v>
      </c>
      <c r="AZ9" s="100">
        <v>49.725192791103915</v>
      </c>
      <c r="BA9" s="22">
        <f t="shared" si="14"/>
        <v>92.04866763773455</v>
      </c>
      <c r="BB9" s="22">
        <v>7.951332362265444</v>
      </c>
      <c r="BC9" s="29">
        <v>6.588981235541085</v>
      </c>
      <c r="BD9" s="102">
        <v>23.56</v>
      </c>
      <c r="BE9" s="102">
        <v>20.73</v>
      </c>
      <c r="BF9" s="102">
        <v>55.71</v>
      </c>
      <c r="BG9" s="45">
        <v>15</v>
      </c>
      <c r="BH9" s="103">
        <v>35</v>
      </c>
      <c r="BI9" s="23">
        <v>93.83920582846918</v>
      </c>
      <c r="BJ9" s="23">
        <v>92.1</v>
      </c>
      <c r="BK9" s="22">
        <v>9.173277661795407</v>
      </c>
      <c r="BL9" s="23">
        <v>8.51</v>
      </c>
      <c r="BM9" s="23">
        <v>80.25739065560012</v>
      </c>
      <c r="BN9" s="25">
        <v>21.815639202890107</v>
      </c>
      <c r="BO9" s="25">
        <v>2.9134133550868198</v>
      </c>
      <c r="BP9" s="25">
        <v>0.5244144039156275</v>
      </c>
      <c r="BQ9" s="25">
        <v>87.19263489103834</v>
      </c>
      <c r="BR9" s="25">
        <v>44.866565668337024</v>
      </c>
      <c r="BS9" s="25">
        <v>21.37280037291691</v>
      </c>
      <c r="BT9" s="97"/>
      <c r="BU9" s="104">
        <v>0</v>
      </c>
      <c r="BV9" s="104">
        <v>22.448979591836736</v>
      </c>
      <c r="BW9" s="25">
        <v>1.8</v>
      </c>
      <c r="BX9" s="25">
        <v>0.2</v>
      </c>
      <c r="BY9" s="25">
        <v>23.5</v>
      </c>
      <c r="BZ9" s="25">
        <v>9.4</v>
      </c>
      <c r="CA9" s="37">
        <v>666.5603571998085</v>
      </c>
      <c r="CB9" s="37">
        <v>2229.309520012757</v>
      </c>
      <c r="CC9" s="105" t="s">
        <v>56</v>
      </c>
      <c r="CD9" s="97">
        <v>0</v>
      </c>
      <c r="CE9" s="40">
        <v>21891</v>
      </c>
      <c r="CF9" s="106">
        <v>69.77211155378487</v>
      </c>
      <c r="CG9" s="40">
        <v>4265</v>
      </c>
      <c r="CH9" s="45">
        <v>13.593625498007968</v>
      </c>
      <c r="CI9" s="43">
        <v>9358</v>
      </c>
      <c r="CJ9" s="45">
        <v>29.82629482071713</v>
      </c>
      <c r="CK9" s="25">
        <v>89.05001479727729</v>
      </c>
      <c r="CL9" s="25">
        <v>5.553911413633225</v>
      </c>
      <c r="CM9" s="25">
        <v>3.64341849988491</v>
      </c>
      <c r="CN9" s="45">
        <v>9.914175791654335</v>
      </c>
      <c r="CO9" s="45">
        <v>10.692871419053963</v>
      </c>
      <c r="CP9" s="25">
        <v>67.35013712942406</v>
      </c>
      <c r="CQ9" s="25">
        <v>57.83965434469515</v>
      </c>
      <c r="CR9" s="93">
        <v>75.23078887428119</v>
      </c>
      <c r="CS9" s="93">
        <v>52.757036186099945</v>
      </c>
      <c r="CT9" s="45">
        <v>52.52075471698113</v>
      </c>
      <c r="CU9" s="45">
        <v>9.177358490566037</v>
      </c>
      <c r="CV9" s="45">
        <v>13.31247711917995</v>
      </c>
      <c r="CW9" s="45">
        <v>6.656238559589975</v>
      </c>
      <c r="CX9" s="45">
        <v>19.96871567876993</v>
      </c>
      <c r="CY9" s="52">
        <v>658.4631496269145</v>
      </c>
      <c r="CZ9" s="52">
        <v>514.6542366387843</v>
      </c>
      <c r="DA9" s="52">
        <v>585.6685736449142</v>
      </c>
      <c r="DB9" s="52">
        <v>587.188387464513</v>
      </c>
      <c r="DC9" s="52">
        <v>462.5356391757305</v>
      </c>
      <c r="DD9" s="52">
        <v>524.1786457188801</v>
      </c>
      <c r="DE9" s="53">
        <v>135.94439311052432</v>
      </c>
      <c r="DF9" s="53">
        <v>155.15753830891023</v>
      </c>
      <c r="DG9" s="53">
        <v>145.65629544473532</v>
      </c>
      <c r="DH9" s="53">
        <v>155.12501636339834</v>
      </c>
      <c r="DI9" s="53">
        <v>175.59542813358024</v>
      </c>
      <c r="DJ9" s="53">
        <v>165.4869258864217</v>
      </c>
      <c r="DK9" s="53">
        <v>131.0648982770347</v>
      </c>
      <c r="DL9" s="53">
        <v>115.68895757867104</v>
      </c>
      <c r="DM9" s="53">
        <v>123.29263440158796</v>
      </c>
      <c r="DN9" s="53">
        <v>149.23419295719336</v>
      </c>
      <c r="DO9" s="53">
        <v>127.06723708575441</v>
      </c>
      <c r="DP9" s="53">
        <v>138.0135104560587</v>
      </c>
      <c r="DQ9" s="53">
        <v>67.5541168554318</v>
      </c>
      <c r="DR9" s="53">
        <v>15.225796395876499</v>
      </c>
      <c r="DS9" s="53">
        <v>41.103083858544316</v>
      </c>
      <c r="DT9" s="53">
        <v>70.03534494043723</v>
      </c>
      <c r="DU9" s="53">
        <v>15.963220739416384</v>
      </c>
      <c r="DV9" s="53">
        <v>42.664598080093086</v>
      </c>
      <c r="DW9" s="45">
        <v>1128.7</v>
      </c>
      <c r="DX9" s="45">
        <v>5.3</v>
      </c>
      <c r="DY9" s="45">
        <v>4.1</v>
      </c>
      <c r="DZ9" s="45">
        <v>74.5</v>
      </c>
      <c r="EA9" s="45">
        <v>1386</v>
      </c>
      <c r="EB9" s="45">
        <v>5.3</v>
      </c>
      <c r="EC9" s="45">
        <v>6.9</v>
      </c>
      <c r="ED9" s="45">
        <v>92</v>
      </c>
      <c r="EE9" s="45">
        <v>861.05</v>
      </c>
      <c r="EF9" s="45">
        <v>5.3</v>
      </c>
      <c r="EG9" s="45">
        <v>1.2</v>
      </c>
      <c r="EH9" s="45">
        <v>56.2</v>
      </c>
      <c r="EI9" s="57">
        <v>77.56</v>
      </c>
      <c r="EJ9" s="57">
        <v>58.74</v>
      </c>
      <c r="EK9" s="57">
        <v>74.32</v>
      </c>
      <c r="EL9" s="57">
        <v>55.69</v>
      </c>
      <c r="EM9" s="57">
        <v>80.93</v>
      </c>
      <c r="EN9" s="57">
        <v>61.92</v>
      </c>
      <c r="EO9" s="57">
        <v>57.13</v>
      </c>
      <c r="EP9" s="57">
        <v>60.67</v>
      </c>
      <c r="EQ9" s="57">
        <v>62.46</v>
      </c>
      <c r="ER9" s="57">
        <v>54.73</v>
      </c>
      <c r="ES9" s="57">
        <v>59.31</v>
      </c>
      <c r="ET9" s="57">
        <v>60.63</v>
      </c>
      <c r="EU9" s="57">
        <v>59.63</v>
      </c>
      <c r="EV9" s="57">
        <v>62.08</v>
      </c>
      <c r="EW9" s="57">
        <v>64.36</v>
      </c>
      <c r="EX9" s="55">
        <v>9.65547509326311</v>
      </c>
      <c r="EY9" s="55">
        <v>10.412147505422993</v>
      </c>
      <c r="EZ9" s="55">
        <v>8.880994671403197</v>
      </c>
      <c r="FA9" s="58">
        <v>12.301013024602026</v>
      </c>
      <c r="FB9" s="58">
        <v>9.908838684106223</v>
      </c>
      <c r="FC9" s="58">
        <v>6.153846153846154</v>
      </c>
      <c r="FD9" s="58">
        <v>14.204545454545453</v>
      </c>
      <c r="FE9" s="58">
        <v>10.24428684003152</v>
      </c>
      <c r="FF9" s="58">
        <v>6.0606060606060606</v>
      </c>
      <c r="FG9" s="58">
        <v>10.32448377581121</v>
      </c>
      <c r="FH9" s="58">
        <v>9.569377990430622</v>
      </c>
      <c r="FI9" s="58">
        <v>6.25</v>
      </c>
      <c r="FJ9" s="55">
        <v>9.65547509326311</v>
      </c>
      <c r="FK9" s="55">
        <v>11.279826464208243</v>
      </c>
      <c r="FL9" s="55">
        <v>7.992895204262878</v>
      </c>
      <c r="FM9" s="45">
        <v>10.130246020260492</v>
      </c>
      <c r="FN9" s="45">
        <v>9.512485136741972</v>
      </c>
      <c r="FO9" s="45">
        <v>6.153846153846154</v>
      </c>
      <c r="FP9" s="45">
        <v>14.204545454545453</v>
      </c>
      <c r="FQ9" s="45">
        <v>11.03230890464933</v>
      </c>
      <c r="FR9" s="45">
        <v>3.0303030303030303</v>
      </c>
      <c r="FS9" s="45">
        <v>5.899705014749262</v>
      </c>
      <c r="FT9" s="45">
        <v>7.974481658692184</v>
      </c>
      <c r="FU9" s="45">
        <v>9.375</v>
      </c>
      <c r="FV9" s="114">
        <v>1563</v>
      </c>
      <c r="FW9" s="114">
        <v>1812</v>
      </c>
      <c r="FX9" s="108">
        <f t="shared" si="0"/>
        <v>86.25827814569537</v>
      </c>
      <c r="FY9" s="62">
        <v>0.75</v>
      </c>
      <c r="FZ9" s="62">
        <v>2</v>
      </c>
    </row>
    <row r="10" spans="1:182" ht="11.25">
      <c r="A10" s="94" t="s">
        <v>132</v>
      </c>
      <c r="B10" s="62">
        <v>4202</v>
      </c>
      <c r="C10" s="62">
        <v>8</v>
      </c>
      <c r="D10" s="27" t="s">
        <v>28</v>
      </c>
      <c r="E10" s="62" t="s">
        <v>37</v>
      </c>
      <c r="F10" s="46">
        <v>2196.6</v>
      </c>
      <c r="G10" s="95">
        <v>8673</v>
      </c>
      <c r="H10" s="45">
        <f t="shared" si="1"/>
        <v>3.948374760994264</v>
      </c>
      <c r="I10" s="96">
        <f t="shared" si="2"/>
        <v>0.05123199872785389</v>
      </c>
      <c r="J10" s="57">
        <f t="shared" si="3"/>
        <v>1.2243618791900832</v>
      </c>
      <c r="K10" s="95">
        <v>4430</v>
      </c>
      <c r="L10" s="45">
        <f t="shared" si="4"/>
        <v>51.078058341980864</v>
      </c>
      <c r="M10" s="95">
        <v>4243</v>
      </c>
      <c r="N10" s="45">
        <f t="shared" si="5"/>
        <v>48.921941658019136</v>
      </c>
      <c r="O10" s="45">
        <f t="shared" si="6"/>
        <v>104.40725901484798</v>
      </c>
      <c r="P10" s="95">
        <v>1867</v>
      </c>
      <c r="Q10" s="45">
        <f t="shared" si="7"/>
        <v>21.52657673238787</v>
      </c>
      <c r="R10" s="95">
        <v>5361</v>
      </c>
      <c r="S10" s="45">
        <f t="shared" si="8"/>
        <v>61.812521618817016</v>
      </c>
      <c r="T10" s="95">
        <v>1445</v>
      </c>
      <c r="U10" s="45">
        <f t="shared" si="9"/>
        <v>16.66090164879511</v>
      </c>
      <c r="V10" s="45">
        <f t="shared" si="10"/>
        <v>61.77951874650252</v>
      </c>
      <c r="W10" s="45">
        <f t="shared" si="11"/>
        <v>77.39689341189073</v>
      </c>
      <c r="X10" s="95">
        <v>7568</v>
      </c>
      <c r="Y10" s="96">
        <f t="shared" si="12"/>
        <v>0.040799831970248036</v>
      </c>
      <c r="Z10" s="57">
        <f t="shared" si="13"/>
        <v>0.9251946845315957</v>
      </c>
      <c r="AA10" s="45">
        <v>81.5</v>
      </c>
      <c r="AB10" s="45">
        <v>1.9</v>
      </c>
      <c r="AC10" s="97">
        <v>216.41</v>
      </c>
      <c r="AD10" s="97">
        <v>75.79</v>
      </c>
      <c r="AE10" s="97">
        <v>5.07</v>
      </c>
      <c r="AF10" s="97">
        <v>63</v>
      </c>
      <c r="AG10" s="96">
        <v>0.644</v>
      </c>
      <c r="AH10" s="96">
        <v>0.781</v>
      </c>
      <c r="AI10" s="98">
        <v>0.6763110494255533</v>
      </c>
      <c r="AJ10" s="98">
        <v>0.48601386214814335</v>
      </c>
      <c r="AK10" s="98">
        <v>0.9345052395209581</v>
      </c>
      <c r="AL10" s="98">
        <v>0.6137890739117733</v>
      </c>
      <c r="AM10" s="98">
        <v>0.677654806251607</v>
      </c>
      <c r="AN10" s="56">
        <v>260</v>
      </c>
      <c r="AO10" s="56">
        <v>10</v>
      </c>
      <c r="AP10" s="96">
        <v>0.4517808</v>
      </c>
      <c r="AQ10" s="99">
        <v>284996.4088518843</v>
      </c>
      <c r="AR10" s="99">
        <v>308968.8575810692</v>
      </c>
      <c r="AS10" s="95">
        <v>93590.834</v>
      </c>
      <c r="AT10" s="57">
        <v>0.4469</v>
      </c>
      <c r="AU10" s="100">
        <v>7.090843977557598</v>
      </c>
      <c r="AV10" s="100">
        <v>9.609645457801122</v>
      </c>
      <c r="AW10" s="100">
        <v>16.70048943535872</v>
      </c>
      <c r="AX10" s="67">
        <v>83.29951056464128</v>
      </c>
      <c r="AY10" s="101">
        <v>29.2</v>
      </c>
      <c r="AZ10" s="100">
        <v>41.253666821059134</v>
      </c>
      <c r="BA10" s="22">
        <f t="shared" si="14"/>
        <v>97.56736526946108</v>
      </c>
      <c r="BB10" s="22">
        <v>2.4326347305389224</v>
      </c>
      <c r="BC10" s="29">
        <v>2.432634730538922</v>
      </c>
      <c r="BD10" s="102">
        <v>24.56</v>
      </c>
      <c r="BE10" s="102">
        <v>27.96</v>
      </c>
      <c r="BF10" s="102">
        <v>47.48</v>
      </c>
      <c r="BG10" s="45">
        <v>18.8</v>
      </c>
      <c r="BH10" s="103">
        <v>41.5</v>
      </c>
      <c r="BI10" s="23">
        <v>87.47877103597344</v>
      </c>
      <c r="BJ10" s="23">
        <v>84.8</v>
      </c>
      <c r="BK10" s="22">
        <v>7.273429056662035</v>
      </c>
      <c r="BL10" s="23">
        <v>6.43</v>
      </c>
      <c r="BM10" s="23">
        <v>78.41776544066622</v>
      </c>
      <c r="BN10" s="25">
        <v>37.02892199824715</v>
      </c>
      <c r="BO10" s="25">
        <v>13.584574934268186</v>
      </c>
      <c r="BP10" s="25">
        <v>0.8326029798422436</v>
      </c>
      <c r="BQ10" s="25">
        <v>55.828220858895705</v>
      </c>
      <c r="BR10" s="25">
        <v>31.901840490797547</v>
      </c>
      <c r="BS10" s="25">
        <v>6.967572304995618</v>
      </c>
      <c r="BT10" s="97">
        <v>1.1</v>
      </c>
      <c r="BU10" s="104">
        <v>0</v>
      </c>
      <c r="BV10" s="104">
        <v>14.814814814814815</v>
      </c>
      <c r="BW10" s="25">
        <v>0.9</v>
      </c>
      <c r="BX10" s="25">
        <v>0</v>
      </c>
      <c r="BY10" s="25">
        <v>24.7</v>
      </c>
      <c r="BZ10" s="25">
        <v>9.8</v>
      </c>
      <c r="CA10" s="37">
        <v>182.35696375655345</v>
      </c>
      <c r="CB10" s="37">
        <v>296.33006610439935</v>
      </c>
      <c r="CC10" s="105" t="s">
        <v>56</v>
      </c>
      <c r="CD10" s="97">
        <v>70</v>
      </c>
      <c r="CE10" s="40">
        <v>3444</v>
      </c>
      <c r="CF10" s="106">
        <v>39.70944309927361</v>
      </c>
      <c r="CG10" s="40">
        <v>1675</v>
      </c>
      <c r="CH10" s="45">
        <v>19.312809869710595</v>
      </c>
      <c r="CI10" s="42">
        <v>9500</v>
      </c>
      <c r="CJ10" s="45">
        <v>109.53533955955264</v>
      </c>
      <c r="CK10" s="25">
        <v>96.65197188132967</v>
      </c>
      <c r="CL10" s="25">
        <v>2.43059692600977</v>
      </c>
      <c r="CM10" s="25">
        <v>0.9174311926605505</v>
      </c>
      <c r="CN10" s="45">
        <v>9.603240795901346</v>
      </c>
      <c r="CO10" s="45">
        <v>7.722513089005235</v>
      </c>
      <c r="CP10" s="25">
        <v>54.61828463713478</v>
      </c>
      <c r="CQ10" s="25">
        <v>46.99672369858027</v>
      </c>
      <c r="CR10" s="93">
        <v>108.6477023986194</v>
      </c>
      <c r="CS10" s="93">
        <v>74.71830985915493</v>
      </c>
      <c r="CT10" s="45">
        <v>40.66584463625154</v>
      </c>
      <c r="CU10" s="45">
        <v>12.52774352651048</v>
      </c>
      <c r="CV10" s="45">
        <v>0</v>
      </c>
      <c r="CW10" s="45">
        <v>0</v>
      </c>
      <c r="CX10" s="45">
        <v>0</v>
      </c>
      <c r="CY10" s="52">
        <v>615.4169292165511</v>
      </c>
      <c r="CZ10" s="52">
        <v>551.0116229014205</v>
      </c>
      <c r="DA10" s="52">
        <v>583.6079515254597</v>
      </c>
      <c r="DB10" s="52">
        <v>436.5601041692224</v>
      </c>
      <c r="DC10" s="52">
        <v>401.5898872209849</v>
      </c>
      <c r="DD10" s="52">
        <v>418.8832830084692</v>
      </c>
      <c r="DE10" s="53">
        <v>110.03165309628608</v>
      </c>
      <c r="DF10" s="53">
        <v>84.53119580306593</v>
      </c>
      <c r="DG10" s="53">
        <v>97.1416265986839</v>
      </c>
      <c r="DH10" s="53">
        <v>165.93152699012813</v>
      </c>
      <c r="DI10" s="53">
        <v>120.53379250968575</v>
      </c>
      <c r="DJ10" s="53">
        <v>143.51015201445733</v>
      </c>
      <c r="DK10" s="53">
        <v>83.77056171017745</v>
      </c>
      <c r="DL10" s="53">
        <v>103.23362193021266</v>
      </c>
      <c r="DM10" s="53">
        <v>93.60879163193586</v>
      </c>
      <c r="DN10" s="53">
        <v>126.0239445494644</v>
      </c>
      <c r="DO10" s="53">
        <v>144.21007318123117</v>
      </c>
      <c r="DP10" s="53">
        <v>135.00584670989687</v>
      </c>
      <c r="DQ10" s="53">
        <v>89.41708704908412</v>
      </c>
      <c r="DR10" s="53">
        <v>25.124298287198812</v>
      </c>
      <c r="DS10" s="53">
        <v>56.918228647600515</v>
      </c>
      <c r="DT10" s="53">
        <v>94.5179584120983</v>
      </c>
      <c r="DU10" s="53">
        <v>27.981058975462766</v>
      </c>
      <c r="DV10" s="53">
        <v>61.65621345806314</v>
      </c>
      <c r="DW10" s="45">
        <v>344.4</v>
      </c>
      <c r="DX10" s="45">
        <v>1.6</v>
      </c>
      <c r="DY10" s="45">
        <v>4.1</v>
      </c>
      <c r="DZ10" s="45">
        <v>74.7</v>
      </c>
      <c r="EA10" s="45">
        <v>398.7</v>
      </c>
      <c r="EB10" s="45">
        <v>1.5</v>
      </c>
      <c r="EC10" s="45">
        <v>6.9</v>
      </c>
      <c r="ED10" s="45">
        <v>85.4</v>
      </c>
      <c r="EE10" s="45">
        <v>287.95</v>
      </c>
      <c r="EF10" s="45">
        <v>1.8</v>
      </c>
      <c r="EG10" s="45">
        <v>1.2</v>
      </c>
      <c r="EH10" s="45">
        <v>63.6</v>
      </c>
      <c r="EI10" s="57">
        <v>76.25</v>
      </c>
      <c r="EJ10" s="57">
        <v>57.66</v>
      </c>
      <c r="EK10" s="57">
        <v>75.25</v>
      </c>
      <c r="EL10" s="57">
        <v>56.34</v>
      </c>
      <c r="EM10" s="57">
        <v>77.28</v>
      </c>
      <c r="EN10" s="57">
        <v>59.03</v>
      </c>
      <c r="EO10" s="57">
        <v>55.98</v>
      </c>
      <c r="EP10" s="57">
        <v>58.34</v>
      </c>
      <c r="EQ10" s="57">
        <v>60.08</v>
      </c>
      <c r="ER10" s="57">
        <v>54.36</v>
      </c>
      <c r="ES10" s="57">
        <v>57.53</v>
      </c>
      <c r="ET10" s="57">
        <v>58.84</v>
      </c>
      <c r="EU10" s="57">
        <v>57.66</v>
      </c>
      <c r="EV10" s="57">
        <v>59.18</v>
      </c>
      <c r="EW10" s="57">
        <v>61.36</v>
      </c>
      <c r="EX10" s="55">
        <v>10.16419077404222</v>
      </c>
      <c r="EY10" s="55">
        <v>10.989010989010989</v>
      </c>
      <c r="EZ10" s="55">
        <v>9.345794392523365</v>
      </c>
      <c r="FA10" s="58">
        <v>12.26158038147139</v>
      </c>
      <c r="FB10" s="58">
        <v>10.729613733905579</v>
      </c>
      <c r="FC10" s="58">
        <v>12.658227848101266</v>
      </c>
      <c r="FD10" s="58">
        <v>13.368983957219251</v>
      </c>
      <c r="FE10" s="58">
        <v>8.928571428571429</v>
      </c>
      <c r="FF10" s="58">
        <v>0</v>
      </c>
      <c r="FG10" s="58">
        <v>11.11111111111111</v>
      </c>
      <c r="FH10" s="58">
        <v>8.264462809917356</v>
      </c>
      <c r="FI10" s="58">
        <v>0</v>
      </c>
      <c r="FJ10" s="55">
        <v>12.509773260359657</v>
      </c>
      <c r="FK10" s="55">
        <v>7.849293563579277</v>
      </c>
      <c r="FL10" s="55">
        <v>17.133956386292834</v>
      </c>
      <c r="FM10" s="45">
        <v>13.623978201634877</v>
      </c>
      <c r="FN10" s="45">
        <v>12.875536480686696</v>
      </c>
      <c r="FO10" s="45">
        <v>0</v>
      </c>
      <c r="FP10" s="45">
        <v>13.368983957219251</v>
      </c>
      <c r="FQ10" s="45">
        <v>0</v>
      </c>
      <c r="FR10" s="45">
        <v>0</v>
      </c>
      <c r="FS10" s="45">
        <v>13.888888888888888</v>
      </c>
      <c r="FT10" s="45">
        <v>24.793388429752067</v>
      </c>
      <c r="FU10" s="45">
        <v>0</v>
      </c>
      <c r="FV10" s="114">
        <v>466</v>
      </c>
      <c r="FW10" s="114">
        <v>549</v>
      </c>
      <c r="FX10" s="108">
        <f t="shared" si="0"/>
        <v>84.8816029143898</v>
      </c>
      <c r="FY10" s="62">
        <v>0.93</v>
      </c>
      <c r="FZ10" s="62">
        <v>3</v>
      </c>
    </row>
    <row r="11" spans="1:182" ht="11.25">
      <c r="A11" s="94" t="s">
        <v>133</v>
      </c>
      <c r="B11" s="62">
        <v>4203</v>
      </c>
      <c r="C11" s="62">
        <v>9</v>
      </c>
      <c r="D11" s="27" t="s">
        <v>29</v>
      </c>
      <c r="E11" s="62" t="s">
        <v>37</v>
      </c>
      <c r="F11" s="46">
        <v>1860.6</v>
      </c>
      <c r="G11" s="95">
        <v>18727</v>
      </c>
      <c r="H11" s="45">
        <f t="shared" si="1"/>
        <v>10.06503278512308</v>
      </c>
      <c r="I11" s="96">
        <f t="shared" si="2"/>
        <v>0.11062165803949264</v>
      </c>
      <c r="J11" s="57">
        <f t="shared" si="3"/>
        <v>2.643678647710445</v>
      </c>
      <c r="K11" s="95">
        <v>9509</v>
      </c>
      <c r="L11" s="45">
        <f t="shared" si="4"/>
        <v>50.77695306242324</v>
      </c>
      <c r="M11" s="95">
        <v>9218</v>
      </c>
      <c r="N11" s="45">
        <f t="shared" si="5"/>
        <v>49.22304693757676</v>
      </c>
      <c r="O11" s="45">
        <f t="shared" si="6"/>
        <v>103.1568669993491</v>
      </c>
      <c r="P11" s="95">
        <v>4305</v>
      </c>
      <c r="Q11" s="45">
        <f t="shared" si="7"/>
        <v>22.988198857264912</v>
      </c>
      <c r="R11" s="95">
        <v>12572</v>
      </c>
      <c r="S11" s="45">
        <f t="shared" si="8"/>
        <v>67.13301650024029</v>
      </c>
      <c r="T11" s="95">
        <v>1850</v>
      </c>
      <c r="U11" s="45">
        <f t="shared" si="9"/>
        <v>9.878784642494793</v>
      </c>
      <c r="V11" s="45">
        <f t="shared" si="10"/>
        <v>48.95800190900414</v>
      </c>
      <c r="W11" s="45">
        <f t="shared" si="11"/>
        <v>42.973286875725904</v>
      </c>
      <c r="X11" s="95">
        <v>19260</v>
      </c>
      <c r="Y11" s="96">
        <f t="shared" si="12"/>
        <v>0.10383255334923061</v>
      </c>
      <c r="Z11" s="57">
        <f t="shared" si="13"/>
        <v>2.354552011638284</v>
      </c>
      <c r="AA11" s="45">
        <v>22.6</v>
      </c>
      <c r="AB11" s="45">
        <v>1.9</v>
      </c>
      <c r="AC11" s="97">
        <v>151.49</v>
      </c>
      <c r="AD11" s="97">
        <v>70.72</v>
      </c>
      <c r="AE11" s="97">
        <v>1.52</v>
      </c>
      <c r="AF11" s="97">
        <v>44</v>
      </c>
      <c r="AG11" s="96">
        <v>0.675</v>
      </c>
      <c r="AH11" s="96">
        <v>0.777</v>
      </c>
      <c r="AI11" s="98">
        <v>0.6214947078845525</v>
      </c>
      <c r="AJ11" s="98">
        <v>0.4811720467105982</v>
      </c>
      <c r="AK11" s="98">
        <v>0.9038886939273726</v>
      </c>
      <c r="AL11" s="98">
        <v>0.725805284111473</v>
      </c>
      <c r="AM11" s="98">
        <v>0.683090183158499</v>
      </c>
      <c r="AN11" s="56">
        <v>247</v>
      </c>
      <c r="AO11" s="56">
        <v>9</v>
      </c>
      <c r="AP11" s="96">
        <v>0.3366051</v>
      </c>
      <c r="AQ11" s="99">
        <v>438374.9033659066</v>
      </c>
      <c r="AR11" s="99">
        <v>454091.8306188925</v>
      </c>
      <c r="AS11" s="95">
        <v>130724.76</v>
      </c>
      <c r="AT11" s="57">
        <v>0.47449</v>
      </c>
      <c r="AU11" s="100">
        <v>2.8090832632464258</v>
      </c>
      <c r="AV11" s="100">
        <v>16.7928231006448</v>
      </c>
      <c r="AW11" s="100">
        <v>19.601906363891224</v>
      </c>
      <c r="AX11" s="67">
        <v>80.39809363610877</v>
      </c>
      <c r="AY11" s="101">
        <v>29.7</v>
      </c>
      <c r="AZ11" s="100">
        <v>46.28531073446327</v>
      </c>
      <c r="BA11" s="22">
        <f t="shared" si="14"/>
        <v>92.21849252364967</v>
      </c>
      <c r="BB11" s="22">
        <v>7.7815074763503205</v>
      </c>
      <c r="BC11" s="29">
        <v>5.965822398535246</v>
      </c>
      <c r="BD11" s="102">
        <v>23.96</v>
      </c>
      <c r="BE11" s="102">
        <v>18.83</v>
      </c>
      <c r="BF11" s="102">
        <v>57.2</v>
      </c>
      <c r="BG11" s="45">
        <v>14.5</v>
      </c>
      <c r="BH11" s="103">
        <v>49.3</v>
      </c>
      <c r="BI11" s="23">
        <v>90.40254237288136</v>
      </c>
      <c r="BJ11" s="23">
        <v>86.6</v>
      </c>
      <c r="BK11" s="22">
        <v>8.242655367231638</v>
      </c>
      <c r="BL11" s="23">
        <v>7.3</v>
      </c>
      <c r="BM11" s="23">
        <v>62.98783046579941</v>
      </c>
      <c r="BN11" s="25">
        <v>20.564603691639523</v>
      </c>
      <c r="BO11" s="25">
        <v>3.6699239956568945</v>
      </c>
      <c r="BP11" s="25">
        <v>1.715526601520087</v>
      </c>
      <c r="BQ11" s="25">
        <v>74.20195439739413</v>
      </c>
      <c r="BR11" s="25">
        <v>47.31813246471227</v>
      </c>
      <c r="BS11" s="25">
        <v>15.07057546145494</v>
      </c>
      <c r="BT11" s="97">
        <v>2.1</v>
      </c>
      <c r="BU11" s="104">
        <v>1.7964071856287425</v>
      </c>
      <c r="BV11" s="104">
        <v>20.35928143712575</v>
      </c>
      <c r="BW11" s="25">
        <v>1.9</v>
      </c>
      <c r="BX11" s="25">
        <v>0.1</v>
      </c>
      <c r="BY11" s="25">
        <v>21.6</v>
      </c>
      <c r="BZ11" s="25">
        <v>10.3</v>
      </c>
      <c r="CA11" s="37">
        <v>552.842037464441</v>
      </c>
      <c r="CB11" s="37">
        <v>1792.7110729429446</v>
      </c>
      <c r="CC11" s="105" t="s">
        <v>56</v>
      </c>
      <c r="CD11" s="97">
        <v>96</v>
      </c>
      <c r="CE11" s="40">
        <v>11930</v>
      </c>
      <c r="CF11" s="106">
        <v>63.70481123511507</v>
      </c>
      <c r="CG11" s="40">
        <v>3396</v>
      </c>
      <c r="CH11" s="45">
        <v>18.134244673466117</v>
      </c>
      <c r="CI11" s="43">
        <v>6498</v>
      </c>
      <c r="CJ11" s="45">
        <v>34.698563571314146</v>
      </c>
      <c r="CK11" s="25">
        <v>94.33697785253713</v>
      </c>
      <c r="CL11" s="25">
        <v>3.0333613680964397</v>
      </c>
      <c r="CM11" s="25">
        <v>0.28034763106251753</v>
      </c>
      <c r="CN11" s="45">
        <v>11.471825063078217</v>
      </c>
      <c r="CO11" s="45">
        <v>9.672619047619047</v>
      </c>
      <c r="CP11" s="25">
        <v>54.926046628227624</v>
      </c>
      <c r="CQ11" s="25">
        <v>45.194274028629856</v>
      </c>
      <c r="CR11" s="93">
        <v>95.01071175189989</v>
      </c>
      <c r="CS11" s="93">
        <v>65.83054626532888</v>
      </c>
      <c r="CT11" s="45">
        <v>54.46936197094125</v>
      </c>
      <c r="CU11" s="45">
        <v>9.144030322173089</v>
      </c>
      <c r="CV11" s="45">
        <v>41.14500675953683</v>
      </c>
      <c r="CW11" s="45">
        <v>58.77858108505261</v>
      </c>
      <c r="CX11" s="45">
        <v>99.92358784458943</v>
      </c>
      <c r="CY11" s="52">
        <v>587.3956960913483</v>
      </c>
      <c r="CZ11" s="52">
        <v>423.6710586097228</v>
      </c>
      <c r="DA11" s="52">
        <v>506.92273336310853</v>
      </c>
      <c r="DB11" s="52">
        <v>559.0525183978378</v>
      </c>
      <c r="DC11" s="52">
        <v>424.656864411753</v>
      </c>
      <c r="DD11" s="52">
        <v>491.117911534776</v>
      </c>
      <c r="DE11" s="53">
        <v>127.79439094723645</v>
      </c>
      <c r="DF11" s="53">
        <v>118.35149239722448</v>
      </c>
      <c r="DG11" s="53">
        <v>123.02117409374162</v>
      </c>
      <c r="DH11" s="53">
        <v>136.14404918752746</v>
      </c>
      <c r="DI11" s="53">
        <v>118.12812358019083</v>
      </c>
      <c r="DJ11" s="53">
        <v>127.28896828941491</v>
      </c>
      <c r="DK11" s="53">
        <v>112.21316441745493</v>
      </c>
      <c r="DL11" s="53">
        <v>88.11618253557249</v>
      </c>
      <c r="DM11" s="53">
        <v>100.03256971681454</v>
      </c>
      <c r="DN11" s="53">
        <v>118.57707509881423</v>
      </c>
      <c r="DO11" s="53">
        <v>87.4602453430259</v>
      </c>
      <c r="DP11" s="53">
        <v>103.28271549799018</v>
      </c>
      <c r="DQ11" s="53">
        <v>77.79295055288242</v>
      </c>
      <c r="DR11" s="53">
        <v>16.996073097714643</v>
      </c>
      <c r="DS11" s="53">
        <v>47.06121298608428</v>
      </c>
      <c r="DT11" s="53">
        <v>79.05138339920948</v>
      </c>
      <c r="DU11" s="53">
        <v>17.037710131758292</v>
      </c>
      <c r="DV11" s="53">
        <v>48.57079053148726</v>
      </c>
      <c r="DW11" s="45">
        <v>726.3</v>
      </c>
      <c r="DX11" s="45">
        <v>3.4</v>
      </c>
      <c r="DY11" s="45">
        <v>5.2</v>
      </c>
      <c r="DZ11" s="45">
        <v>81.9</v>
      </c>
      <c r="EA11" s="45">
        <v>904.55</v>
      </c>
      <c r="EB11" s="45">
        <v>3.4</v>
      </c>
      <c r="EC11" s="45">
        <v>8.4</v>
      </c>
      <c r="ED11" s="45">
        <v>100.5</v>
      </c>
      <c r="EE11" s="45">
        <v>541</v>
      </c>
      <c r="EF11" s="45">
        <v>3.3</v>
      </c>
      <c r="EG11" s="45">
        <v>1.8</v>
      </c>
      <c r="EH11" s="45">
        <v>62.5</v>
      </c>
      <c r="EI11" s="57">
        <v>78.19</v>
      </c>
      <c r="EJ11" s="57">
        <v>59.5</v>
      </c>
      <c r="EK11" s="57">
        <v>78</v>
      </c>
      <c r="EL11" s="57">
        <v>59.31</v>
      </c>
      <c r="EM11" s="57">
        <v>78.39</v>
      </c>
      <c r="EN11" s="57">
        <v>59.69</v>
      </c>
      <c r="EO11" s="57">
        <v>56.9</v>
      </c>
      <c r="EP11" s="57">
        <v>59.94</v>
      </c>
      <c r="EQ11" s="57">
        <v>62.31</v>
      </c>
      <c r="ER11" s="57">
        <v>56.28</v>
      </c>
      <c r="ES11" s="57">
        <v>58.26</v>
      </c>
      <c r="ET11" s="57">
        <v>61.53</v>
      </c>
      <c r="EU11" s="57">
        <v>57.54</v>
      </c>
      <c r="EV11" s="57">
        <v>61.68</v>
      </c>
      <c r="EW11" s="57">
        <v>63.12</v>
      </c>
      <c r="EX11" s="55">
        <v>9.74025974025974</v>
      </c>
      <c r="EY11" s="55">
        <v>10.121457489878543</v>
      </c>
      <c r="EZ11" s="55">
        <v>9.30232558139535</v>
      </c>
      <c r="FA11" s="58">
        <v>12.373453318335208</v>
      </c>
      <c r="FB11" s="58">
        <v>9.810333551340745</v>
      </c>
      <c r="FC11" s="58">
        <v>5.698005698005698</v>
      </c>
      <c r="FD11" s="58">
        <v>14.583333333333334</v>
      </c>
      <c r="FE11" s="58">
        <v>9.803921568627452</v>
      </c>
      <c r="FF11" s="58">
        <v>5.434782608695652</v>
      </c>
      <c r="FG11" s="58">
        <v>9.7799511002445</v>
      </c>
      <c r="FH11" s="58">
        <v>9.817671809256662</v>
      </c>
      <c r="FI11" s="58">
        <v>5.9880239520958085</v>
      </c>
      <c r="FJ11" s="55">
        <v>11.183261183261184</v>
      </c>
      <c r="FK11" s="55">
        <v>11.470985155195683</v>
      </c>
      <c r="FL11" s="55">
        <v>10.852713178294573</v>
      </c>
      <c r="FM11" s="45">
        <v>8.998875140607424</v>
      </c>
      <c r="FN11" s="45">
        <v>13.734466971877042</v>
      </c>
      <c r="FO11" s="45">
        <v>5.698005698005698</v>
      </c>
      <c r="FP11" s="45">
        <v>10.416666666666666</v>
      </c>
      <c r="FQ11" s="45">
        <v>14.705882352941176</v>
      </c>
      <c r="FR11" s="45">
        <v>0</v>
      </c>
      <c r="FS11" s="45">
        <v>7.334963325183374</v>
      </c>
      <c r="FT11" s="45">
        <v>12.622720897615707</v>
      </c>
      <c r="FU11" s="45">
        <v>11.976047904191617</v>
      </c>
      <c r="FV11" s="114">
        <v>719</v>
      </c>
      <c r="FW11" s="114">
        <v>908</v>
      </c>
      <c r="FX11" s="108">
        <f t="shared" si="0"/>
        <v>79.18502202643171</v>
      </c>
      <c r="FY11" s="62">
        <v>0.73</v>
      </c>
      <c r="FZ11" s="62">
        <v>2</v>
      </c>
    </row>
    <row r="12" spans="1:182" ht="11.25">
      <c r="A12" s="94" t="s">
        <v>134</v>
      </c>
      <c r="B12" s="62">
        <v>4204</v>
      </c>
      <c r="C12" s="62">
        <v>10</v>
      </c>
      <c r="D12" s="27" t="s">
        <v>30</v>
      </c>
      <c r="E12" s="62" t="s">
        <v>37</v>
      </c>
      <c r="F12" s="46">
        <v>3445.3</v>
      </c>
      <c r="G12" s="95">
        <v>25633</v>
      </c>
      <c r="H12" s="45">
        <f t="shared" si="1"/>
        <v>7.439990711984442</v>
      </c>
      <c r="I12" s="96">
        <f t="shared" si="2"/>
        <v>0.15141586802618226</v>
      </c>
      <c r="J12" s="57">
        <f t="shared" si="3"/>
        <v>3.6185942637241326</v>
      </c>
      <c r="K12" s="95">
        <v>14113</v>
      </c>
      <c r="L12" s="45">
        <f t="shared" si="4"/>
        <v>55.05793313307065</v>
      </c>
      <c r="M12" s="95">
        <v>11520</v>
      </c>
      <c r="N12" s="45">
        <f t="shared" si="5"/>
        <v>44.94206686692935</v>
      </c>
      <c r="O12" s="45">
        <f t="shared" si="6"/>
        <v>122.50868055555556</v>
      </c>
      <c r="P12" s="95">
        <v>5500</v>
      </c>
      <c r="Q12" s="45">
        <f t="shared" si="7"/>
        <v>21.456715952093006</v>
      </c>
      <c r="R12" s="95">
        <v>17524</v>
      </c>
      <c r="S12" s="45">
        <f t="shared" si="8"/>
        <v>68.36499824445052</v>
      </c>
      <c r="T12" s="95">
        <v>2609</v>
      </c>
      <c r="U12" s="45">
        <f t="shared" si="9"/>
        <v>10.178285803456482</v>
      </c>
      <c r="V12" s="45">
        <f t="shared" si="10"/>
        <v>46.27368180780644</v>
      </c>
      <c r="W12" s="45">
        <f t="shared" si="11"/>
        <v>47.43636363636364</v>
      </c>
      <c r="X12" s="95">
        <v>25432</v>
      </c>
      <c r="Y12" s="96">
        <f t="shared" si="12"/>
        <v>0.13710641208606608</v>
      </c>
      <c r="Z12" s="57">
        <f t="shared" si="13"/>
        <v>3.1090844631352463</v>
      </c>
      <c r="AA12" s="45">
        <v>42.4</v>
      </c>
      <c r="AB12" s="45">
        <v>4.6</v>
      </c>
      <c r="AC12" s="97">
        <v>113.34</v>
      </c>
      <c r="AD12" s="97">
        <v>50.88</v>
      </c>
      <c r="AE12" s="97">
        <v>1.84</v>
      </c>
      <c r="AF12" s="97">
        <v>34</v>
      </c>
      <c r="AG12" s="96">
        <v>0.676</v>
      </c>
      <c r="AH12" s="96">
        <v>0.719</v>
      </c>
      <c r="AI12" s="98">
        <v>0.6784395098334121</v>
      </c>
      <c r="AJ12" s="98">
        <v>0.5011699287376435</v>
      </c>
      <c r="AK12" s="98">
        <v>0.8778564560439559</v>
      </c>
      <c r="AL12" s="98">
        <v>0.7140703778782681</v>
      </c>
      <c r="AM12" s="98">
        <v>0.6928840681233199</v>
      </c>
      <c r="AN12" s="56">
        <v>231</v>
      </c>
      <c r="AO12" s="56">
        <v>7</v>
      </c>
      <c r="AP12" s="96">
        <v>0.3996055</v>
      </c>
      <c r="AQ12" s="99">
        <v>428585.71277093404</v>
      </c>
      <c r="AR12" s="99">
        <v>437806.7294557929</v>
      </c>
      <c r="AS12" s="95">
        <v>160260.64</v>
      </c>
      <c r="AT12" s="57">
        <v>0.47355</v>
      </c>
      <c r="AU12" s="100">
        <v>6.052848526923244</v>
      </c>
      <c r="AV12" s="100">
        <v>10.990584457847008</v>
      </c>
      <c r="AW12" s="100">
        <v>17.043432984770252</v>
      </c>
      <c r="AX12" s="67">
        <v>82.95656701522975</v>
      </c>
      <c r="AY12" s="101">
        <v>26.3</v>
      </c>
      <c r="AZ12" s="100">
        <v>49.04834091291898</v>
      </c>
      <c r="BA12" s="22">
        <f t="shared" si="14"/>
        <v>91.01419413919413</v>
      </c>
      <c r="BB12" s="22">
        <v>8.985805860805861</v>
      </c>
      <c r="BC12" s="29">
        <v>8.321886446886447</v>
      </c>
      <c r="BD12" s="102">
        <v>32.03</v>
      </c>
      <c r="BE12" s="102">
        <v>20.39</v>
      </c>
      <c r="BF12" s="102">
        <v>47.58</v>
      </c>
      <c r="BG12" s="45">
        <v>20.4</v>
      </c>
      <c r="BH12" s="103">
        <v>35.9</v>
      </c>
      <c r="BI12" s="23">
        <v>91.63438324630846</v>
      </c>
      <c r="BJ12" s="23">
        <v>89.7</v>
      </c>
      <c r="BK12" s="22">
        <v>8.713491662455786</v>
      </c>
      <c r="BL12" s="23">
        <v>8.11</v>
      </c>
      <c r="BM12" s="23">
        <v>69.74345752223799</v>
      </c>
      <c r="BN12" s="25">
        <v>23.779822236082957</v>
      </c>
      <c r="BO12" s="25">
        <v>3.8827381880555123</v>
      </c>
      <c r="BP12" s="25">
        <v>0.26508654295961326</v>
      </c>
      <c r="BQ12" s="25">
        <v>76.45407765476376</v>
      </c>
      <c r="BR12" s="25">
        <v>49.77389677218151</v>
      </c>
      <c r="BS12" s="25">
        <v>21.01980352409169</v>
      </c>
      <c r="BT12" s="97">
        <v>1.38</v>
      </c>
      <c r="BU12" s="104">
        <v>0.625</v>
      </c>
      <c r="BV12" s="104">
        <v>23.125</v>
      </c>
      <c r="BW12" s="25">
        <v>3.1</v>
      </c>
      <c r="BX12" s="25">
        <v>0.5</v>
      </c>
      <c r="BY12" s="25">
        <v>19</v>
      </c>
      <c r="BZ12" s="25">
        <v>10.5</v>
      </c>
      <c r="CA12" s="37">
        <v>562.7418031185275</v>
      </c>
      <c r="CB12" s="37">
        <v>855.8364922427605</v>
      </c>
      <c r="CC12" s="105" t="s">
        <v>56</v>
      </c>
      <c r="CD12" s="97">
        <v>0</v>
      </c>
      <c r="CE12" s="40">
        <v>16463</v>
      </c>
      <c r="CF12" s="106">
        <v>64.22580267623766</v>
      </c>
      <c r="CG12" s="40">
        <v>3297</v>
      </c>
      <c r="CH12" s="45">
        <v>12.862325908009208</v>
      </c>
      <c r="CI12" s="43">
        <v>11886</v>
      </c>
      <c r="CJ12" s="45">
        <v>46.369913783014084</v>
      </c>
      <c r="CK12" s="25">
        <v>91.68868292260383</v>
      </c>
      <c r="CL12" s="25">
        <v>3.2916107237212526</v>
      </c>
      <c r="CM12" s="25">
        <v>2.538005110658755</v>
      </c>
      <c r="CN12" s="45">
        <v>11.550955000216554</v>
      </c>
      <c r="CO12" s="45">
        <v>19.740853658536587</v>
      </c>
      <c r="CP12" s="25">
        <v>60.23558807781546</v>
      </c>
      <c r="CQ12" s="25">
        <v>50.936701674709056</v>
      </c>
      <c r="CR12" s="93">
        <v>101.17285573840495</v>
      </c>
      <c r="CS12" s="93">
        <v>44.86977111286504</v>
      </c>
      <c r="CT12" s="45">
        <v>52.81205505457997</v>
      </c>
      <c r="CU12" s="45">
        <v>13.739914570479355</v>
      </c>
      <c r="CV12" s="45">
        <v>4.131377814501136</v>
      </c>
      <c r="CW12" s="45">
        <v>4.131377814501136</v>
      </c>
      <c r="CX12" s="45">
        <v>8.262755629002273</v>
      </c>
      <c r="CY12" s="52">
        <v>539.9551904406272</v>
      </c>
      <c r="CZ12" s="52">
        <v>512.0274914089347</v>
      </c>
      <c r="DA12" s="52">
        <v>526.9676388334</v>
      </c>
      <c r="DB12" s="52">
        <v>502.1810483109051</v>
      </c>
      <c r="DC12" s="52">
        <v>480.9882408822077</v>
      </c>
      <c r="DD12" s="52">
        <v>491.4684620159479</v>
      </c>
      <c r="DE12" s="53">
        <v>144.9841592289533</v>
      </c>
      <c r="DF12" s="53">
        <v>148.25476099810538</v>
      </c>
      <c r="DG12" s="53">
        <v>146.6373901095887</v>
      </c>
      <c r="DH12" s="53">
        <v>158.32710978342044</v>
      </c>
      <c r="DI12" s="53">
        <v>158.93470790378007</v>
      </c>
      <c r="DJ12" s="53">
        <v>158.6096683979225</v>
      </c>
      <c r="DK12" s="53">
        <v>120.06877552463656</v>
      </c>
      <c r="DL12" s="53">
        <v>111.24021231742736</v>
      </c>
      <c r="DM12" s="53">
        <v>115.60609423354698</v>
      </c>
      <c r="DN12" s="53">
        <v>130.69454817027633</v>
      </c>
      <c r="DO12" s="53">
        <v>117.69759450171821</v>
      </c>
      <c r="DP12" s="53">
        <v>124.65041949660407</v>
      </c>
      <c r="DQ12" s="53">
        <v>46.24372877787524</v>
      </c>
      <c r="DR12" s="53">
        <v>12.634035874032108</v>
      </c>
      <c r="DS12" s="53">
        <v>29.254628263901573</v>
      </c>
      <c r="DT12" s="53">
        <v>48.543689320388346</v>
      </c>
      <c r="DU12" s="53">
        <v>12.88659793814433</v>
      </c>
      <c r="DV12" s="53">
        <v>31.961646024770275</v>
      </c>
      <c r="DW12" s="45">
        <v>870.3</v>
      </c>
      <c r="DX12" s="45">
        <v>4.1</v>
      </c>
      <c r="DY12" s="45">
        <v>4.5</v>
      </c>
      <c r="DZ12" s="45">
        <v>69.4</v>
      </c>
      <c r="EA12" s="45">
        <v>1108.3</v>
      </c>
      <c r="EB12" s="45">
        <v>4.2</v>
      </c>
      <c r="EC12" s="45">
        <v>7.6</v>
      </c>
      <c r="ED12" s="45">
        <v>83.8</v>
      </c>
      <c r="EE12" s="45">
        <v>622.7</v>
      </c>
      <c r="EF12" s="45">
        <v>3.8</v>
      </c>
      <c r="EG12" s="45">
        <v>1.2</v>
      </c>
      <c r="EH12" s="45">
        <v>54.5</v>
      </c>
      <c r="EI12" s="57">
        <v>77.8</v>
      </c>
      <c r="EJ12" s="57">
        <v>59.18</v>
      </c>
      <c r="EK12" s="57">
        <v>75.17</v>
      </c>
      <c r="EL12" s="57">
        <v>56.81</v>
      </c>
      <c r="EM12" s="57">
        <v>80.53</v>
      </c>
      <c r="EN12" s="57">
        <v>61.64</v>
      </c>
      <c r="EO12" s="57">
        <v>57.35</v>
      </c>
      <c r="EP12" s="57">
        <v>61.45</v>
      </c>
      <c r="EQ12" s="57">
        <v>64.64</v>
      </c>
      <c r="ER12" s="57">
        <v>53.64</v>
      </c>
      <c r="ES12" s="57">
        <v>61.19</v>
      </c>
      <c r="ET12" s="57">
        <v>64.12</v>
      </c>
      <c r="EU12" s="57">
        <v>61.2</v>
      </c>
      <c r="EV12" s="57">
        <v>61.73</v>
      </c>
      <c r="EW12" s="57">
        <v>65.18</v>
      </c>
      <c r="EX12" s="55">
        <v>9.746012994683992</v>
      </c>
      <c r="EY12" s="55">
        <v>10.327022375215147</v>
      </c>
      <c r="EZ12" s="55">
        <v>9.129640900791236</v>
      </c>
      <c r="FA12" s="58">
        <v>12.479201331114808</v>
      </c>
      <c r="FB12" s="58">
        <v>9.703196347031962</v>
      </c>
      <c r="FC12" s="58">
        <v>7.02576112412178</v>
      </c>
      <c r="FD12" s="58">
        <v>13.245033112582782</v>
      </c>
      <c r="FE12" s="58">
        <v>9.933774834437086</v>
      </c>
      <c r="FF12" s="58">
        <v>4.366812227074235</v>
      </c>
      <c r="FG12" s="58">
        <v>10.033444816053512</v>
      </c>
      <c r="FH12" s="58">
        <v>9.456264775413711</v>
      </c>
      <c r="FI12" s="58">
        <v>5.050505050505051</v>
      </c>
      <c r="FJ12" s="55">
        <v>11.222681630242175</v>
      </c>
      <c r="FK12" s="55">
        <v>14.91681009753299</v>
      </c>
      <c r="FL12" s="55">
        <v>7.303712720632989</v>
      </c>
      <c r="FM12" s="45">
        <v>10.815307820299502</v>
      </c>
      <c r="FN12" s="45">
        <v>10.844748858447488</v>
      </c>
      <c r="FO12" s="45">
        <v>14.05152224824356</v>
      </c>
      <c r="FP12" s="45">
        <v>14.900662251655628</v>
      </c>
      <c r="FQ12" s="45">
        <v>15.45253863134658</v>
      </c>
      <c r="FR12" s="45">
        <v>13.100436681222707</v>
      </c>
      <c r="FS12" s="45">
        <v>6.688963210702341</v>
      </c>
      <c r="FT12" s="45">
        <v>5.91016548463357</v>
      </c>
      <c r="FU12" s="45">
        <v>15.151515151515152</v>
      </c>
      <c r="FV12" s="114">
        <v>1141</v>
      </c>
      <c r="FW12" s="114">
        <v>1319</v>
      </c>
      <c r="FX12" s="108">
        <f t="shared" si="0"/>
        <v>86.5049279757392</v>
      </c>
      <c r="FY12" s="62">
        <v>0.73</v>
      </c>
      <c r="FZ12" s="62">
        <v>2</v>
      </c>
    </row>
    <row r="13" spans="1:182" ht="11.25">
      <c r="A13" s="94" t="s">
        <v>135</v>
      </c>
      <c r="B13" s="62">
        <v>4301</v>
      </c>
      <c r="C13" s="62">
        <v>11</v>
      </c>
      <c r="D13" s="27" t="s">
        <v>31</v>
      </c>
      <c r="E13" s="62" t="s">
        <v>38</v>
      </c>
      <c r="F13" s="46">
        <v>3834.5</v>
      </c>
      <c r="G13" s="95">
        <v>110141</v>
      </c>
      <c r="H13" s="45">
        <f t="shared" si="1"/>
        <v>28.723692789151126</v>
      </c>
      <c r="I13" s="96">
        <f t="shared" si="2"/>
        <v>0.6506103507303764</v>
      </c>
      <c r="J13" s="57">
        <f t="shared" si="3"/>
        <v>15.548534732604052</v>
      </c>
      <c r="K13" s="95">
        <v>54109</v>
      </c>
      <c r="L13" s="45">
        <f t="shared" si="4"/>
        <v>49.12702808218556</v>
      </c>
      <c r="M13" s="95">
        <v>56032</v>
      </c>
      <c r="N13" s="45">
        <f t="shared" si="5"/>
        <v>50.87297191781444</v>
      </c>
      <c r="O13" s="45">
        <f t="shared" si="6"/>
        <v>96.56803255282695</v>
      </c>
      <c r="P13" s="95">
        <v>26621</v>
      </c>
      <c r="Q13" s="45">
        <f t="shared" si="7"/>
        <v>24.169927638209206</v>
      </c>
      <c r="R13" s="95">
        <v>72870</v>
      </c>
      <c r="S13" s="45">
        <f t="shared" si="8"/>
        <v>66.16064862312854</v>
      </c>
      <c r="T13" s="95">
        <v>10650</v>
      </c>
      <c r="U13" s="45">
        <f t="shared" si="9"/>
        <v>9.66942373866226</v>
      </c>
      <c r="V13" s="45">
        <f t="shared" si="10"/>
        <v>51.14724852477014</v>
      </c>
      <c r="W13" s="45">
        <f t="shared" si="11"/>
        <v>40.00601029262612</v>
      </c>
      <c r="X13" s="95">
        <v>119179</v>
      </c>
      <c r="Y13" s="96">
        <f t="shared" si="12"/>
        <v>0.6425057048602261</v>
      </c>
      <c r="Z13" s="57">
        <f t="shared" si="13"/>
        <v>14.569738016357169</v>
      </c>
      <c r="AA13" s="45">
        <v>24</v>
      </c>
      <c r="AB13" s="45">
        <v>1.1</v>
      </c>
      <c r="AC13" s="97">
        <v>73.68</v>
      </c>
      <c r="AD13" s="97">
        <v>68.22</v>
      </c>
      <c r="AE13" s="97">
        <v>0.46</v>
      </c>
      <c r="AF13" s="97">
        <v>30</v>
      </c>
      <c r="AG13" s="96">
        <v>0.725</v>
      </c>
      <c r="AH13" s="96">
        <v>0.787</v>
      </c>
      <c r="AI13" s="98">
        <v>0.6996470795462553</v>
      </c>
      <c r="AJ13" s="98">
        <v>0.46579340042655726</v>
      </c>
      <c r="AK13" s="98">
        <v>0.8771082863919359</v>
      </c>
      <c r="AL13" s="98">
        <v>0.8002612605823096</v>
      </c>
      <c r="AM13" s="98">
        <v>0.7107025067367645</v>
      </c>
      <c r="AN13" s="56">
        <v>179</v>
      </c>
      <c r="AO13" s="56">
        <v>5</v>
      </c>
      <c r="AP13" s="96">
        <v>0.239414</v>
      </c>
      <c r="AQ13" s="99">
        <v>336125.2391664783</v>
      </c>
      <c r="AR13" s="99">
        <v>344763.8832617379</v>
      </c>
      <c r="AS13" s="95">
        <v>101235.32</v>
      </c>
      <c r="AT13" s="57">
        <v>0.47359</v>
      </c>
      <c r="AU13" s="100">
        <v>4.651471606483985</v>
      </c>
      <c r="AV13" s="100">
        <v>16.312399814092895</v>
      </c>
      <c r="AW13" s="100">
        <v>20.96387142057688</v>
      </c>
      <c r="AX13" s="67">
        <v>79.03612857942312</v>
      </c>
      <c r="AY13" s="101">
        <v>27</v>
      </c>
      <c r="AZ13" s="100">
        <v>49.430298589485254</v>
      </c>
      <c r="BA13" s="22">
        <f t="shared" si="14"/>
        <v>93.11443818559147</v>
      </c>
      <c r="BB13" s="22">
        <v>6.885561814408539</v>
      </c>
      <c r="BC13" s="29">
        <v>6.433442039727246</v>
      </c>
      <c r="BD13" s="102">
        <v>32.62</v>
      </c>
      <c r="BE13" s="102">
        <v>13.05</v>
      </c>
      <c r="BF13" s="102">
        <v>54.33</v>
      </c>
      <c r="BG13" s="45">
        <v>28.5</v>
      </c>
      <c r="BH13" s="103">
        <v>41.8</v>
      </c>
      <c r="BI13" s="23">
        <v>95.71105819136594</v>
      </c>
      <c r="BJ13" s="23">
        <v>94.6</v>
      </c>
      <c r="BK13" s="22">
        <v>9.175990718690846</v>
      </c>
      <c r="BL13" s="23">
        <v>8.62</v>
      </c>
      <c r="BM13" s="23">
        <v>70.0849714648066</v>
      </c>
      <c r="BN13" s="25">
        <v>12.781671565302585</v>
      </c>
      <c r="BO13" s="25">
        <v>3.146431532142588</v>
      </c>
      <c r="BP13" s="25">
        <v>0.7272590247946341</v>
      </c>
      <c r="BQ13" s="25">
        <v>82.08229708342753</v>
      </c>
      <c r="BR13" s="25">
        <v>49.924636370487605</v>
      </c>
      <c r="BS13" s="25">
        <v>20.78528901951918</v>
      </c>
      <c r="BT13" s="97">
        <v>1.99</v>
      </c>
      <c r="BU13" s="104">
        <v>1.0335917312661498</v>
      </c>
      <c r="BV13" s="104">
        <v>28.165374677002585</v>
      </c>
      <c r="BW13" s="25">
        <v>3</v>
      </c>
      <c r="BX13" s="25">
        <v>0.3</v>
      </c>
      <c r="BY13" s="25">
        <v>21.9</v>
      </c>
      <c r="BZ13" s="25">
        <v>8.6</v>
      </c>
      <c r="CA13" s="37">
        <v>379.41621225312747</v>
      </c>
      <c r="CB13" s="37">
        <v>1764.193740548962</v>
      </c>
      <c r="CC13" s="105" t="s">
        <v>56</v>
      </c>
      <c r="CD13" s="97">
        <v>90</v>
      </c>
      <c r="CE13" s="40">
        <v>80438</v>
      </c>
      <c r="CF13" s="106">
        <v>73.03184100380422</v>
      </c>
      <c r="CG13" s="40">
        <v>15075</v>
      </c>
      <c r="CH13" s="45">
        <v>13.687001207543059</v>
      </c>
      <c r="CI13" s="43">
        <v>90126</v>
      </c>
      <c r="CJ13" s="45">
        <v>81.82783886109623</v>
      </c>
      <c r="CK13" s="25">
        <v>89.53039486289352</v>
      </c>
      <c r="CL13" s="25">
        <v>2.537252558593935</v>
      </c>
      <c r="CM13" s="25">
        <v>7.228561401511918</v>
      </c>
      <c r="CN13" s="45">
        <v>14.66958806400516</v>
      </c>
      <c r="CO13" s="45">
        <v>9.768989819890368</v>
      </c>
      <c r="CP13" s="25">
        <v>54.49031869208167</v>
      </c>
      <c r="CQ13" s="25">
        <v>43.99911180193183</v>
      </c>
      <c r="CR13" s="93">
        <v>73.4466572684818</v>
      </c>
      <c r="CS13" s="93">
        <v>39.98640248640249</v>
      </c>
      <c r="CT13" s="45">
        <v>59.1272573214002</v>
      </c>
      <c r="CU13" s="45">
        <v>11.242916909389399</v>
      </c>
      <c r="CV13" s="45">
        <v>11.707234006321906</v>
      </c>
      <c r="CW13" s="45">
        <v>15.964410008620781</v>
      </c>
      <c r="CX13" s="45">
        <v>27.67164401494269</v>
      </c>
      <c r="CY13" s="52">
        <v>566.4984863773965</v>
      </c>
      <c r="CZ13" s="52">
        <v>449.1926907086919</v>
      </c>
      <c r="DA13" s="52">
        <v>506.59161605688047</v>
      </c>
      <c r="DB13" s="52">
        <v>555.6864091774162</v>
      </c>
      <c r="DC13" s="52">
        <v>442.72147116965033</v>
      </c>
      <c r="DD13" s="52">
        <v>498.5846471393201</v>
      </c>
      <c r="DE13" s="53">
        <v>132.73791545867996</v>
      </c>
      <c r="DF13" s="53">
        <v>126.2737152254779</v>
      </c>
      <c r="DG13" s="53">
        <v>129.4703774951967</v>
      </c>
      <c r="DH13" s="53">
        <v>135.82240161453078</v>
      </c>
      <c r="DI13" s="53">
        <v>128.58938412452866</v>
      </c>
      <c r="DJ13" s="53">
        <v>132.12857354466007</v>
      </c>
      <c r="DK13" s="53">
        <v>141.69897326893516</v>
      </c>
      <c r="DL13" s="53">
        <v>132.43835462239178</v>
      </c>
      <c r="DM13" s="53">
        <v>137.0178956566576</v>
      </c>
      <c r="DN13" s="53">
        <v>144.70232088799193</v>
      </c>
      <c r="DO13" s="53">
        <v>133.42357149763126</v>
      </c>
      <c r="DP13" s="53">
        <v>138.9423789068286</v>
      </c>
      <c r="DQ13" s="53">
        <v>65.78999920824009</v>
      </c>
      <c r="DR13" s="53">
        <v>14.830095160001553</v>
      </c>
      <c r="DS13" s="53">
        <v>40.030676308893355</v>
      </c>
      <c r="DT13" s="53">
        <v>65.18668012108981</v>
      </c>
      <c r="DU13" s="53">
        <v>14.889297109155951</v>
      </c>
      <c r="DV13" s="53">
        <v>39.50032094010764</v>
      </c>
      <c r="DW13" s="45">
        <v>3754</v>
      </c>
      <c r="DX13" s="45">
        <v>17.5</v>
      </c>
      <c r="DY13" s="45">
        <v>5</v>
      </c>
      <c r="DZ13" s="45">
        <v>75.7</v>
      </c>
      <c r="EA13" s="45">
        <v>4727.25</v>
      </c>
      <c r="EB13" s="45">
        <v>17.9</v>
      </c>
      <c r="EC13" s="45">
        <v>8.4</v>
      </c>
      <c r="ED13" s="45">
        <v>96.5</v>
      </c>
      <c r="EE13" s="45">
        <v>2741.9</v>
      </c>
      <c r="EF13" s="45">
        <v>16.7</v>
      </c>
      <c r="EG13" s="45">
        <v>1.4</v>
      </c>
      <c r="EH13" s="45">
        <v>54</v>
      </c>
      <c r="EI13" s="57">
        <v>79.33</v>
      </c>
      <c r="EJ13" s="57">
        <v>60.61</v>
      </c>
      <c r="EK13" s="57">
        <v>75.1</v>
      </c>
      <c r="EL13" s="57">
        <v>56.45</v>
      </c>
      <c r="EM13" s="57">
        <v>83.72</v>
      </c>
      <c r="EN13" s="57">
        <v>64.94</v>
      </c>
      <c r="EO13" s="57">
        <v>56.96</v>
      </c>
      <c r="EP13" s="57">
        <v>58.34</v>
      </c>
      <c r="EQ13" s="57">
        <v>62.4</v>
      </c>
      <c r="ER13" s="57">
        <v>54.38</v>
      </c>
      <c r="ES13" s="57">
        <v>56.54</v>
      </c>
      <c r="ET13" s="57">
        <v>59.63</v>
      </c>
      <c r="EU13" s="57">
        <v>59.64</v>
      </c>
      <c r="EV13" s="57">
        <v>60.22</v>
      </c>
      <c r="EW13" s="57">
        <v>65.28</v>
      </c>
      <c r="EX13" s="55">
        <v>9.762900976290098</v>
      </c>
      <c r="EY13" s="55">
        <v>10.445103857566766</v>
      </c>
      <c r="EZ13" s="55">
        <v>9.050334738408134</v>
      </c>
      <c r="FA13" s="58">
        <v>12.060939483707152</v>
      </c>
      <c r="FB13" s="58">
        <v>9.79301135099043</v>
      </c>
      <c r="FC13" s="58">
        <v>6.514657980456026</v>
      </c>
      <c r="FD13" s="58">
        <v>13.613861386138614</v>
      </c>
      <c r="FE13" s="58">
        <v>10.27097902097902</v>
      </c>
      <c r="FF13" s="58">
        <v>6.351446718419195</v>
      </c>
      <c r="FG13" s="58">
        <v>10.425716768027803</v>
      </c>
      <c r="FH13" s="58">
        <v>9.070294784580499</v>
      </c>
      <c r="FI13" s="58">
        <v>6.686478454680534</v>
      </c>
      <c r="FJ13" s="55">
        <v>10.915044569765326</v>
      </c>
      <c r="FK13" s="55">
        <v>12.818991097922849</v>
      </c>
      <c r="FL13" s="55">
        <v>8.926357550210762</v>
      </c>
      <c r="FM13" s="45">
        <v>12.90732120186204</v>
      </c>
      <c r="FN13" s="45">
        <v>11.017137769864233</v>
      </c>
      <c r="FO13" s="45">
        <v>6.876583423814694</v>
      </c>
      <c r="FP13" s="45">
        <v>12.78877887788779</v>
      </c>
      <c r="FQ13" s="45">
        <v>13.986013986013987</v>
      </c>
      <c r="FR13" s="45">
        <v>9.174311926605505</v>
      </c>
      <c r="FS13" s="45">
        <v>13.032145960034752</v>
      </c>
      <c r="FT13" s="45">
        <v>7.936507936507936</v>
      </c>
      <c r="FU13" s="45">
        <v>4.457652303120357</v>
      </c>
      <c r="FV13" s="114">
        <v>4239</v>
      </c>
      <c r="FW13" s="114">
        <v>5130</v>
      </c>
      <c r="FX13" s="108">
        <f t="shared" si="0"/>
        <v>82.63157894736842</v>
      </c>
      <c r="FY13" s="62">
        <v>0.76</v>
      </c>
      <c r="FZ13" s="62">
        <v>1</v>
      </c>
    </row>
    <row r="14" spans="1:182" ht="11.25">
      <c r="A14" s="94" t="s">
        <v>136</v>
      </c>
      <c r="B14" s="62">
        <v>4302</v>
      </c>
      <c r="C14" s="62">
        <v>12</v>
      </c>
      <c r="D14" s="27" t="s">
        <v>32</v>
      </c>
      <c r="E14" s="62" t="s">
        <v>38</v>
      </c>
      <c r="F14" s="46">
        <v>1895.9</v>
      </c>
      <c r="G14" s="95">
        <v>12484</v>
      </c>
      <c r="H14" s="45">
        <f t="shared" si="1"/>
        <v>6.58473548182921</v>
      </c>
      <c r="I14" s="96">
        <f t="shared" si="2"/>
        <v>0.07374383398115161</v>
      </c>
      <c r="J14" s="57">
        <f t="shared" si="3"/>
        <v>1.762358318898766</v>
      </c>
      <c r="K14" s="95">
        <v>6213</v>
      </c>
      <c r="L14" s="45">
        <f t="shared" si="4"/>
        <v>49.76770265940404</v>
      </c>
      <c r="M14" s="95">
        <v>6271</v>
      </c>
      <c r="N14" s="45">
        <f t="shared" si="5"/>
        <v>50.23229734059596</v>
      </c>
      <c r="O14" s="45">
        <f t="shared" si="6"/>
        <v>99.0751076383352</v>
      </c>
      <c r="P14" s="95">
        <v>2455</v>
      </c>
      <c r="Q14" s="45">
        <f t="shared" si="7"/>
        <v>19.665171419416854</v>
      </c>
      <c r="R14" s="95">
        <v>8039</v>
      </c>
      <c r="S14" s="45">
        <f t="shared" si="8"/>
        <v>64.39442486382569</v>
      </c>
      <c r="T14" s="95">
        <v>1990</v>
      </c>
      <c r="U14" s="45">
        <f t="shared" si="9"/>
        <v>15.94040371675745</v>
      </c>
      <c r="V14" s="45">
        <f t="shared" si="10"/>
        <v>55.292946883940786</v>
      </c>
      <c r="W14" s="45">
        <f t="shared" si="11"/>
        <v>81.05906313645622</v>
      </c>
      <c r="X14" s="95">
        <v>10944</v>
      </c>
      <c r="Y14" s="96">
        <f t="shared" si="12"/>
        <v>0.059000179847039445</v>
      </c>
      <c r="Z14" s="57">
        <f t="shared" si="13"/>
        <v>1.3379136664262399</v>
      </c>
      <c r="AA14" s="45">
        <v>61.3</v>
      </c>
      <c r="AB14" s="45">
        <v>0.6</v>
      </c>
      <c r="AC14" s="97">
        <v>157.6</v>
      </c>
      <c r="AD14" s="97">
        <v>82.98</v>
      </c>
      <c r="AE14" s="97">
        <v>0.69</v>
      </c>
      <c r="AF14" s="97">
        <v>53</v>
      </c>
      <c r="AG14" s="96">
        <v>0.661</v>
      </c>
      <c r="AH14" s="96">
        <v>0.728</v>
      </c>
      <c r="AI14" s="98">
        <v>0.6294883949943945</v>
      </c>
      <c r="AJ14" s="98">
        <v>0.4957780187668338</v>
      </c>
      <c r="AK14" s="98">
        <v>0.9422206035379812</v>
      </c>
      <c r="AL14" s="98">
        <v>0.5301784973017849</v>
      </c>
      <c r="AM14" s="98">
        <v>0.6494163786502486</v>
      </c>
      <c r="AN14" s="56">
        <v>298</v>
      </c>
      <c r="AO14" s="56">
        <v>14</v>
      </c>
      <c r="AP14" s="96">
        <v>0.3643889</v>
      </c>
      <c r="AQ14" s="99">
        <v>285722.8378580324</v>
      </c>
      <c r="AR14" s="99">
        <v>306840.8660024907</v>
      </c>
      <c r="AS14" s="95">
        <v>111763.89</v>
      </c>
      <c r="AT14" s="57">
        <v>0.45836</v>
      </c>
      <c r="AU14" s="100">
        <v>3.0126182965299684</v>
      </c>
      <c r="AV14" s="100">
        <v>11.67192429022082</v>
      </c>
      <c r="AW14" s="100">
        <v>14.684542586750789</v>
      </c>
      <c r="AX14" s="67">
        <v>85.3154574132492</v>
      </c>
      <c r="AY14" s="101">
        <v>34.8</v>
      </c>
      <c r="AZ14" s="100">
        <v>37.05774607153186</v>
      </c>
      <c r="BA14" s="22">
        <f t="shared" si="14"/>
        <v>97.7627471383975</v>
      </c>
      <c r="BB14" s="22">
        <v>2.237252861602497</v>
      </c>
      <c r="BC14" s="29">
        <v>2.2372528616024976</v>
      </c>
      <c r="BD14" s="102">
        <v>30.79</v>
      </c>
      <c r="BE14" s="102">
        <v>15.63</v>
      </c>
      <c r="BF14" s="102">
        <v>53.58</v>
      </c>
      <c r="BG14" s="45">
        <v>16.4</v>
      </c>
      <c r="BH14" s="103">
        <v>39.5</v>
      </c>
      <c r="BI14" s="23">
        <v>90.5523956425335</v>
      </c>
      <c r="BJ14" s="23">
        <v>89.1</v>
      </c>
      <c r="BK14" s="22">
        <v>6.670008676371348</v>
      </c>
      <c r="BL14" s="23">
        <v>5.9</v>
      </c>
      <c r="BM14" s="23">
        <v>69.97545677665667</v>
      </c>
      <c r="BN14" s="25">
        <v>41.768368617683684</v>
      </c>
      <c r="BO14" s="25">
        <v>17.359900373599004</v>
      </c>
      <c r="BP14" s="25">
        <v>1.5691158156911582</v>
      </c>
      <c r="BQ14" s="25">
        <v>57.733499377334994</v>
      </c>
      <c r="BR14" s="25">
        <v>22.73972602739726</v>
      </c>
      <c r="BS14" s="25">
        <v>4.0348692403486925</v>
      </c>
      <c r="BT14" s="97">
        <v>2.77</v>
      </c>
      <c r="BU14" s="104">
        <v>0</v>
      </c>
      <c r="BV14" s="104">
        <v>11.475409836065573</v>
      </c>
      <c r="BW14" s="25">
        <v>1.7</v>
      </c>
      <c r="BX14" s="25">
        <v>0.3</v>
      </c>
      <c r="BY14" s="25">
        <v>14.5</v>
      </c>
      <c r="BZ14" s="25">
        <v>6.9</v>
      </c>
      <c r="CA14" s="37">
        <v>285.3293175873821</v>
      </c>
      <c r="CB14" s="37">
        <v>848.0621383847191</v>
      </c>
      <c r="CC14" s="105" t="s">
        <v>56</v>
      </c>
      <c r="CD14" s="97">
        <v>1</v>
      </c>
      <c r="CE14" s="40">
        <v>7943</v>
      </c>
      <c r="CF14" s="106">
        <v>63.62544056392182</v>
      </c>
      <c r="CG14" s="40">
        <v>1998</v>
      </c>
      <c r="CH14" s="45">
        <v>16.004485741749438</v>
      </c>
      <c r="CI14" s="43">
        <v>6513</v>
      </c>
      <c r="CJ14" s="45">
        <v>52.170778596603654</v>
      </c>
      <c r="CK14" s="25">
        <v>90.4968454258675</v>
      </c>
      <c r="CL14" s="25">
        <v>0.8990536277602523</v>
      </c>
      <c r="CM14" s="25">
        <v>8.462145110410095</v>
      </c>
      <c r="CN14" s="45">
        <v>9.266561514195583</v>
      </c>
      <c r="CO14" s="45">
        <v>6.689834926151173</v>
      </c>
      <c r="CP14" s="25">
        <v>68.97426603841971</v>
      </c>
      <c r="CQ14" s="25">
        <v>60.87574637475121</v>
      </c>
      <c r="CR14" s="93">
        <v>99.21200338587346</v>
      </c>
      <c r="CS14" s="93">
        <v>57.46951219512195</v>
      </c>
      <c r="CT14" s="45">
        <v>47.50466607157348</v>
      </c>
      <c r="CU14" s="45">
        <v>7.327761097135438</v>
      </c>
      <c r="CV14" s="45">
        <v>0</v>
      </c>
      <c r="CW14" s="45">
        <v>28.868360277136258</v>
      </c>
      <c r="CX14" s="45">
        <v>28.868360277136258</v>
      </c>
      <c r="CY14" s="52">
        <v>794.1001191895112</v>
      </c>
      <c r="CZ14" s="52">
        <v>679.2675723567631</v>
      </c>
      <c r="DA14" s="52">
        <v>736.4283595372293</v>
      </c>
      <c r="DB14" s="52">
        <v>562.7719107042835</v>
      </c>
      <c r="DC14" s="52">
        <v>458.51714591146134</v>
      </c>
      <c r="DD14" s="52">
        <v>510.0729859270384</v>
      </c>
      <c r="DE14" s="53">
        <v>169.1929907581553</v>
      </c>
      <c r="DF14" s="53">
        <v>162.16149414983008</v>
      </c>
      <c r="DG14" s="53">
        <v>165.63869459174072</v>
      </c>
      <c r="DH14" s="53">
        <v>259.23718712753276</v>
      </c>
      <c r="DI14" s="53">
        <v>253.98700531600707</v>
      </c>
      <c r="DJ14" s="53">
        <v>256.6004153070306</v>
      </c>
      <c r="DK14" s="53">
        <v>122.50945208231569</v>
      </c>
      <c r="DL14" s="53">
        <v>140.8719340080122</v>
      </c>
      <c r="DM14" s="53">
        <v>131.79135929920702</v>
      </c>
      <c r="DN14" s="53">
        <v>181.76400476758045</v>
      </c>
      <c r="DO14" s="53">
        <v>199.35026580035438</v>
      </c>
      <c r="DP14" s="53">
        <v>190.59626223672498</v>
      </c>
      <c r="DQ14" s="53">
        <v>93.33298106577713</v>
      </c>
      <c r="DR14" s="53">
        <v>13.786918881535014</v>
      </c>
      <c r="DS14" s="53">
        <v>53.12386490975416</v>
      </c>
      <c r="DT14" s="53">
        <v>99.8212157330155</v>
      </c>
      <c r="DU14" s="53">
        <v>16.243354991139988</v>
      </c>
      <c r="DV14" s="53">
        <v>57.846336398694746</v>
      </c>
      <c r="DW14" s="45">
        <v>540</v>
      </c>
      <c r="DX14" s="45">
        <v>2.5</v>
      </c>
      <c r="DY14" s="45">
        <v>3.8</v>
      </c>
      <c r="DZ14" s="45">
        <v>82.3</v>
      </c>
      <c r="EA14" s="45">
        <v>698.3</v>
      </c>
      <c r="EB14" s="45">
        <v>2.6</v>
      </c>
      <c r="EC14" s="45">
        <v>6.6</v>
      </c>
      <c r="ED14" s="45">
        <v>106.4</v>
      </c>
      <c r="EE14" s="45">
        <v>375.3</v>
      </c>
      <c r="EF14" s="45">
        <v>2.3</v>
      </c>
      <c r="EG14" s="45">
        <v>0.8</v>
      </c>
      <c r="EH14" s="45">
        <v>57.3</v>
      </c>
      <c r="EI14" s="57">
        <v>76.29</v>
      </c>
      <c r="EJ14" s="57">
        <v>57.4</v>
      </c>
      <c r="EK14" s="57">
        <v>74.29</v>
      </c>
      <c r="EL14" s="57">
        <v>55.56</v>
      </c>
      <c r="EM14" s="57">
        <v>78.36</v>
      </c>
      <c r="EN14" s="57">
        <v>59.31</v>
      </c>
      <c r="EO14" s="57">
        <v>56.79</v>
      </c>
      <c r="EP14" s="57">
        <v>57.99</v>
      </c>
      <c r="EQ14" s="57">
        <v>58.82</v>
      </c>
      <c r="ER14" s="57">
        <v>54.72</v>
      </c>
      <c r="ES14" s="57">
        <v>56.7</v>
      </c>
      <c r="ET14" s="57">
        <v>58.18</v>
      </c>
      <c r="EU14" s="57">
        <v>58.95</v>
      </c>
      <c r="EV14" s="57">
        <v>59.34</v>
      </c>
      <c r="EW14" s="57">
        <v>59.48</v>
      </c>
      <c r="EX14" s="55">
        <v>9.534492428491307</v>
      </c>
      <c r="EY14" s="55">
        <v>10.06711409395973</v>
      </c>
      <c r="EZ14" s="55">
        <v>8.998875140607424</v>
      </c>
      <c r="FA14" s="58">
        <v>12.330456226880395</v>
      </c>
      <c r="FB14" s="58">
        <v>9.937888198757765</v>
      </c>
      <c r="FC14" s="58">
        <v>6.0606060606060606</v>
      </c>
      <c r="FD14" s="58">
        <v>12.78772378516624</v>
      </c>
      <c r="FE14" s="58">
        <v>9.828009828009828</v>
      </c>
      <c r="FF14" s="58">
        <v>10.526315789473683</v>
      </c>
      <c r="FG14" s="58">
        <v>9.523809523809526</v>
      </c>
      <c r="FH14" s="58">
        <v>10.050251256281408</v>
      </c>
      <c r="FI14" s="58">
        <v>0</v>
      </c>
      <c r="FJ14" s="55">
        <v>5.047672462142457</v>
      </c>
      <c r="FK14" s="55">
        <v>6.7114093959731544</v>
      </c>
      <c r="FL14" s="55">
        <v>3.374578177727784</v>
      </c>
      <c r="FM14" s="45">
        <v>7.398273736128237</v>
      </c>
      <c r="FN14" s="45">
        <v>2.4844720496894412</v>
      </c>
      <c r="FO14" s="45">
        <v>6.0606060606060606</v>
      </c>
      <c r="FP14" s="45">
        <v>15.34526854219949</v>
      </c>
      <c r="FQ14" s="45">
        <v>0</v>
      </c>
      <c r="FR14" s="45">
        <v>0</v>
      </c>
      <c r="FS14" s="45">
        <v>0</v>
      </c>
      <c r="FT14" s="45">
        <v>5.025125628140704</v>
      </c>
      <c r="FU14" s="45">
        <v>14.285714285714285</v>
      </c>
      <c r="FV14" s="114">
        <v>872</v>
      </c>
      <c r="FW14" s="114">
        <v>993</v>
      </c>
      <c r="FX14" s="108">
        <f t="shared" si="0"/>
        <v>87.8147029204431</v>
      </c>
      <c r="FY14" s="62">
        <v>0.8</v>
      </c>
      <c r="FZ14" s="62">
        <v>3</v>
      </c>
    </row>
    <row r="15" spans="1:182" ht="11.25">
      <c r="A15" s="94" t="s">
        <v>137</v>
      </c>
      <c r="B15" s="62">
        <v>4303</v>
      </c>
      <c r="C15" s="62">
        <v>13</v>
      </c>
      <c r="D15" s="27" t="s">
        <v>33</v>
      </c>
      <c r="E15" s="62" t="s">
        <v>38</v>
      </c>
      <c r="F15" s="46">
        <v>4366.3</v>
      </c>
      <c r="G15" s="95">
        <v>31986</v>
      </c>
      <c r="H15" s="45">
        <f t="shared" si="1"/>
        <v>7.325653299131988</v>
      </c>
      <c r="I15" s="96">
        <f t="shared" si="2"/>
        <v>0.18894346953869876</v>
      </c>
      <c r="J15" s="57">
        <f t="shared" si="3"/>
        <v>4.515443222388331</v>
      </c>
      <c r="K15" s="95">
        <v>16135</v>
      </c>
      <c r="L15" s="45">
        <f t="shared" si="4"/>
        <v>50.4439442255987</v>
      </c>
      <c r="M15" s="95">
        <v>15851</v>
      </c>
      <c r="N15" s="45">
        <f t="shared" si="5"/>
        <v>49.5560557744013</v>
      </c>
      <c r="O15" s="45">
        <f t="shared" si="6"/>
        <v>101.79168506718818</v>
      </c>
      <c r="P15" s="95">
        <v>8088</v>
      </c>
      <c r="Q15" s="45">
        <f t="shared" si="7"/>
        <v>25.28606265241043</v>
      </c>
      <c r="R15" s="95">
        <v>20596</v>
      </c>
      <c r="S15" s="45">
        <f t="shared" si="8"/>
        <v>64.39067091852685</v>
      </c>
      <c r="T15" s="95">
        <v>3302</v>
      </c>
      <c r="U15" s="45">
        <f t="shared" si="9"/>
        <v>10.323266429062715</v>
      </c>
      <c r="V15" s="45">
        <f t="shared" si="10"/>
        <v>55.302000388424936</v>
      </c>
      <c r="W15" s="45">
        <f t="shared" si="11"/>
        <v>40.82591493570722</v>
      </c>
      <c r="X15" s="95">
        <v>32321</v>
      </c>
      <c r="Y15" s="96">
        <f t="shared" si="12"/>
        <v>0.17424568830739784</v>
      </c>
      <c r="Z15" s="57">
        <f t="shared" si="13"/>
        <v>3.951270797931515</v>
      </c>
      <c r="AA15" s="45">
        <v>53.5</v>
      </c>
      <c r="AB15" s="45">
        <v>1.5</v>
      </c>
      <c r="AC15" s="97">
        <v>89.49</v>
      </c>
      <c r="AD15" s="97">
        <v>77.51</v>
      </c>
      <c r="AE15" s="97">
        <v>3.5</v>
      </c>
      <c r="AF15" s="97">
        <v>47</v>
      </c>
      <c r="AG15" s="96">
        <v>0.653</v>
      </c>
      <c r="AH15" s="96">
        <v>0.743</v>
      </c>
      <c r="AI15" s="98">
        <v>0.6368506092016729</v>
      </c>
      <c r="AJ15" s="98">
        <v>0.4861730577473108</v>
      </c>
      <c r="AK15" s="98">
        <v>0.9191158160643946</v>
      </c>
      <c r="AL15" s="98">
        <v>0.6523832645464109</v>
      </c>
      <c r="AM15" s="98">
        <v>0.6736306868899473</v>
      </c>
      <c r="AN15" s="56">
        <v>267</v>
      </c>
      <c r="AO15" s="56">
        <v>11</v>
      </c>
      <c r="AP15" s="96">
        <v>0.4134553</v>
      </c>
      <c r="AQ15" s="99">
        <v>288531.1069434329</v>
      </c>
      <c r="AR15" s="99">
        <v>299282.943068706</v>
      </c>
      <c r="AS15" s="95">
        <v>89543.62</v>
      </c>
      <c r="AT15" s="57">
        <v>0.44703</v>
      </c>
      <c r="AU15" s="100">
        <v>2.2815022815022816</v>
      </c>
      <c r="AV15" s="100">
        <v>13.8996138996139</v>
      </c>
      <c r="AW15" s="100">
        <v>16.18111618111618</v>
      </c>
      <c r="AX15" s="67">
        <v>83.81888381888382</v>
      </c>
      <c r="AY15" s="101">
        <v>21.5</v>
      </c>
      <c r="AZ15" s="100">
        <v>50.11802068580747</v>
      </c>
      <c r="BA15" s="22">
        <f t="shared" si="14"/>
        <v>96.84877547525261</v>
      </c>
      <c r="BB15" s="22">
        <v>3.1512245247473882</v>
      </c>
      <c r="BC15" s="29">
        <v>2.877205000856311</v>
      </c>
      <c r="BD15" s="102">
        <v>53.04</v>
      </c>
      <c r="BE15" s="102">
        <v>10.61</v>
      </c>
      <c r="BF15" s="102">
        <v>36.36</v>
      </c>
      <c r="BG15" s="45">
        <v>22</v>
      </c>
      <c r="BH15" s="103">
        <v>37.1</v>
      </c>
      <c r="BI15" s="23">
        <v>94.00454916098022</v>
      </c>
      <c r="BJ15" s="23">
        <v>92.1</v>
      </c>
      <c r="BK15" s="22">
        <v>7.897429294880048</v>
      </c>
      <c r="BL15" s="23">
        <v>7.1</v>
      </c>
      <c r="BM15" s="23">
        <v>65.11456628477904</v>
      </c>
      <c r="BN15" s="25">
        <v>27.130371449380917</v>
      </c>
      <c r="BO15" s="25">
        <v>3.8844379703811605</v>
      </c>
      <c r="BP15" s="25">
        <v>0</v>
      </c>
      <c r="BQ15" s="25">
        <v>78.64773003156105</v>
      </c>
      <c r="BR15" s="25">
        <v>31.58533624666181</v>
      </c>
      <c r="BS15" s="25">
        <v>6.03301772274824</v>
      </c>
      <c r="BT15" s="97">
        <v>0.13</v>
      </c>
      <c r="BU15" s="104">
        <v>1.941747572815534</v>
      </c>
      <c r="BV15" s="104">
        <v>18.932038834951456</v>
      </c>
      <c r="BW15" s="25">
        <v>3.6</v>
      </c>
      <c r="BX15" s="25">
        <v>0.3</v>
      </c>
      <c r="BY15" s="25">
        <v>24.4</v>
      </c>
      <c r="BZ15" s="25">
        <v>8.1</v>
      </c>
      <c r="CA15" s="37">
        <v>382.48111107627676</v>
      </c>
      <c r="CB15" s="37">
        <v>840.2044079380506</v>
      </c>
      <c r="CC15" s="105" t="s">
        <v>56</v>
      </c>
      <c r="CD15" s="97">
        <v>33</v>
      </c>
      <c r="CE15" s="40">
        <v>21095</v>
      </c>
      <c r="CF15" s="106">
        <v>65.95072844369412</v>
      </c>
      <c r="CG15" s="40">
        <v>4300</v>
      </c>
      <c r="CH15" s="45">
        <v>13.443381479397237</v>
      </c>
      <c r="CI15" s="43">
        <v>33338</v>
      </c>
      <c r="CJ15" s="45">
        <v>104.22684924654537</v>
      </c>
      <c r="CK15" s="25">
        <v>89.55933501388046</v>
      </c>
      <c r="CL15" s="25">
        <v>0.7051916142825234</v>
      </c>
      <c r="CM15" s="25">
        <v>8.835636108363381</v>
      </c>
      <c r="CN15" s="45">
        <v>11.452184179456907</v>
      </c>
      <c r="CO15" s="45">
        <v>7.773753134577877</v>
      </c>
      <c r="CP15" s="25">
        <v>63.993293279306975</v>
      </c>
      <c r="CQ15" s="25">
        <v>55.4523177455585</v>
      </c>
      <c r="CR15" s="93">
        <v>101.64551133908446</v>
      </c>
      <c r="CS15" s="93">
        <v>62.694946974422955</v>
      </c>
      <c r="CT15" s="45">
        <v>47.50466607157348</v>
      </c>
      <c r="CU15" s="45">
        <v>7.327761097135438</v>
      </c>
      <c r="CV15" s="45">
        <v>3.335668301144134</v>
      </c>
      <c r="CW15" s="45">
        <v>3.335668301144134</v>
      </c>
      <c r="CX15" s="45">
        <v>6.671336602288268</v>
      </c>
      <c r="CY15" s="52">
        <v>545.3392517438174</v>
      </c>
      <c r="CZ15" s="52">
        <v>416.0135841170324</v>
      </c>
      <c r="DA15" s="52">
        <v>481.6292387877227</v>
      </c>
      <c r="DB15" s="52">
        <v>520.8352119515895</v>
      </c>
      <c r="DC15" s="52">
        <v>416.43089954802343</v>
      </c>
      <c r="DD15" s="52">
        <v>468.0606935234942</v>
      </c>
      <c r="DE15" s="53">
        <v>95.93469135729606</v>
      </c>
      <c r="DF15" s="53">
        <v>84.62683921778843</v>
      </c>
      <c r="DG15" s="53">
        <v>90.21877371577307</v>
      </c>
      <c r="DH15" s="53">
        <v>102.09258084971466</v>
      </c>
      <c r="DI15" s="53">
        <v>84.24764890282133</v>
      </c>
      <c r="DJ15" s="53">
        <v>93.30158934431503</v>
      </c>
      <c r="DK15" s="53">
        <v>97.16573374768274</v>
      </c>
      <c r="DL15" s="53">
        <v>99.566630934658</v>
      </c>
      <c r="DM15" s="53">
        <v>98.37934446855236</v>
      </c>
      <c r="DN15" s="53">
        <v>101.45846544071021</v>
      </c>
      <c r="DO15" s="53">
        <v>97.96238244514106</v>
      </c>
      <c r="DP15" s="53">
        <v>99.7361817128885</v>
      </c>
      <c r="DQ15" s="53">
        <v>68.50316594362184</v>
      </c>
      <c r="DR15" s="53">
        <v>17.992617229593563</v>
      </c>
      <c r="DS15" s="53">
        <v>42.97098415387194</v>
      </c>
      <c r="DT15" s="53">
        <v>68.48446417247939</v>
      </c>
      <c r="DU15" s="53">
        <v>17.633228840125394</v>
      </c>
      <c r="DV15" s="53">
        <v>43.43349848787079</v>
      </c>
      <c r="DW15" s="45">
        <v>1143.2</v>
      </c>
      <c r="DX15" s="45">
        <v>5.3</v>
      </c>
      <c r="DY15" s="45">
        <v>5</v>
      </c>
      <c r="DZ15" s="45">
        <v>74.3</v>
      </c>
      <c r="EA15" s="45">
        <v>1416.35</v>
      </c>
      <c r="EB15" s="45">
        <v>5.4</v>
      </c>
      <c r="EC15" s="45">
        <v>8.2</v>
      </c>
      <c r="ED15" s="45">
        <v>90.9</v>
      </c>
      <c r="EE15" s="45">
        <v>859.15</v>
      </c>
      <c r="EF15" s="45">
        <v>5.3</v>
      </c>
      <c r="EG15" s="45">
        <v>1.6</v>
      </c>
      <c r="EH15" s="45">
        <v>57.1</v>
      </c>
      <c r="EI15" s="57">
        <v>76.71</v>
      </c>
      <c r="EJ15" s="57">
        <v>58.13</v>
      </c>
      <c r="EK15" s="57">
        <v>75.29</v>
      </c>
      <c r="EL15" s="57">
        <v>56.63</v>
      </c>
      <c r="EM15" s="57">
        <v>78.18</v>
      </c>
      <c r="EN15" s="57">
        <v>59.68</v>
      </c>
      <c r="EO15" s="57">
        <v>57.76</v>
      </c>
      <c r="EP15" s="57">
        <v>61.13</v>
      </c>
      <c r="EQ15" s="57">
        <v>62.61</v>
      </c>
      <c r="ER15" s="57">
        <v>56.02</v>
      </c>
      <c r="ES15" s="57">
        <v>59.94</v>
      </c>
      <c r="ET15" s="57">
        <v>62.71</v>
      </c>
      <c r="EU15" s="57">
        <v>59.57</v>
      </c>
      <c r="EV15" s="57">
        <v>62.37</v>
      </c>
      <c r="EW15" s="57">
        <v>62.51</v>
      </c>
      <c r="EX15" s="55">
        <v>9.726443768996962</v>
      </c>
      <c r="EY15" s="55">
        <v>10.350318471337578</v>
      </c>
      <c r="EZ15" s="55">
        <v>9.079653322327692</v>
      </c>
      <c r="FA15" s="58">
        <v>12.102196324518152</v>
      </c>
      <c r="FB15" s="58">
        <v>9.667927700714587</v>
      </c>
      <c r="FC15" s="58">
        <v>6.289308176100629</v>
      </c>
      <c r="FD15" s="58">
        <v>13.192612137203167</v>
      </c>
      <c r="FE15" s="58">
        <v>10.092514718250632</v>
      </c>
      <c r="FF15" s="58">
        <v>5.4945054945054945</v>
      </c>
      <c r="FG15" s="58">
        <v>10.968921389396709</v>
      </c>
      <c r="FH15" s="58">
        <v>9.243697478991598</v>
      </c>
      <c r="FI15" s="58">
        <v>7.352941176470588</v>
      </c>
      <c r="FJ15" s="55">
        <v>9.321175278622086</v>
      </c>
      <c r="FK15" s="55">
        <v>9.156050955414013</v>
      </c>
      <c r="FL15" s="55">
        <v>9.49236483697895</v>
      </c>
      <c r="FM15" s="45">
        <v>8.964589870013446</v>
      </c>
      <c r="FN15" s="45">
        <v>10.508617065994116</v>
      </c>
      <c r="FO15" s="45">
        <v>3.1446540880503147</v>
      </c>
      <c r="FP15" s="45">
        <v>9.674582233948987</v>
      </c>
      <c r="FQ15" s="45">
        <v>9.251471825063078</v>
      </c>
      <c r="FR15" s="45">
        <v>5.4945054945054945</v>
      </c>
      <c r="FS15" s="45">
        <v>8.226691042047532</v>
      </c>
      <c r="FT15" s="45">
        <v>11.76470588235294</v>
      </c>
      <c r="FU15" s="45">
        <v>0</v>
      </c>
      <c r="FV15" s="114">
        <v>1223</v>
      </c>
      <c r="FW15" s="114">
        <v>1497</v>
      </c>
      <c r="FX15" s="108">
        <f t="shared" si="0"/>
        <v>81.69672678690715</v>
      </c>
      <c r="FY15" s="62">
        <v>0.76</v>
      </c>
      <c r="FZ15" s="62">
        <v>3</v>
      </c>
    </row>
    <row r="16" spans="1:182" ht="11.25">
      <c r="A16" s="94" t="s">
        <v>138</v>
      </c>
      <c r="B16" s="62">
        <v>4304</v>
      </c>
      <c r="C16" s="62">
        <v>14</v>
      </c>
      <c r="D16" s="27" t="s">
        <v>34</v>
      </c>
      <c r="E16" s="62" t="s">
        <v>38</v>
      </c>
      <c r="F16" s="46">
        <v>1339.3</v>
      </c>
      <c r="G16" s="95">
        <v>10318</v>
      </c>
      <c r="H16" s="45">
        <f t="shared" si="1"/>
        <v>7.704024490405436</v>
      </c>
      <c r="I16" s="96">
        <f t="shared" si="2"/>
        <v>0.06094912520165991</v>
      </c>
      <c r="J16" s="57">
        <f t="shared" si="3"/>
        <v>1.4565854801664104</v>
      </c>
      <c r="K16" s="95">
        <v>5190</v>
      </c>
      <c r="L16" s="45">
        <f t="shared" si="4"/>
        <v>50.30044582283388</v>
      </c>
      <c r="M16" s="95">
        <v>5128</v>
      </c>
      <c r="N16" s="45">
        <f t="shared" si="5"/>
        <v>49.69955417716612</v>
      </c>
      <c r="O16" s="45">
        <f t="shared" si="6"/>
        <v>101.20904836193448</v>
      </c>
      <c r="P16" s="95">
        <v>2551</v>
      </c>
      <c r="Q16" s="45">
        <f t="shared" si="7"/>
        <v>24.72378367900756</v>
      </c>
      <c r="R16" s="95">
        <v>6538</v>
      </c>
      <c r="S16" s="45">
        <f t="shared" si="8"/>
        <v>63.36499321573948</v>
      </c>
      <c r="T16" s="95">
        <v>1229</v>
      </c>
      <c r="U16" s="45">
        <f t="shared" si="9"/>
        <v>11.911223105252956</v>
      </c>
      <c r="V16" s="45">
        <f t="shared" si="10"/>
        <v>57.815845824411134</v>
      </c>
      <c r="W16" s="45">
        <f t="shared" si="11"/>
        <v>48.177185417483344</v>
      </c>
      <c r="X16" s="95">
        <v>10719</v>
      </c>
      <c r="Y16" s="96">
        <f t="shared" si="12"/>
        <v>0.05778718272847367</v>
      </c>
      <c r="Z16" s="57">
        <f t="shared" si="13"/>
        <v>1.3104072176921477</v>
      </c>
      <c r="AA16" s="45">
        <v>59.6</v>
      </c>
      <c r="AB16" s="45">
        <v>1.4</v>
      </c>
      <c r="AC16" s="97">
        <v>115.28</v>
      </c>
      <c r="AD16" s="97">
        <v>82.14</v>
      </c>
      <c r="AE16" s="97">
        <v>0.74</v>
      </c>
      <c r="AF16" s="97">
        <v>17</v>
      </c>
      <c r="AG16" s="96">
        <v>0.653</v>
      </c>
      <c r="AH16" s="96">
        <v>0.746</v>
      </c>
      <c r="AI16" s="98">
        <v>0.6293444267421962</v>
      </c>
      <c r="AJ16" s="98">
        <v>0.44924988213480543</v>
      </c>
      <c r="AK16" s="98">
        <v>0.9201377445932029</v>
      </c>
      <c r="AL16" s="98">
        <v>0.5808867947323909</v>
      </c>
      <c r="AM16" s="98">
        <v>0.6449047120506488</v>
      </c>
      <c r="AN16" s="56">
        <v>303</v>
      </c>
      <c r="AO16" s="56">
        <v>15</v>
      </c>
      <c r="AP16" s="96">
        <v>0.4327258</v>
      </c>
      <c r="AQ16" s="99">
        <v>230223.56361000362</v>
      </c>
      <c r="AR16" s="99">
        <v>248537.1946357376</v>
      </c>
      <c r="AS16" s="95">
        <v>78183.726</v>
      </c>
      <c r="AT16" s="57">
        <v>0.44868</v>
      </c>
      <c r="AU16" s="100">
        <v>5.2626343016315165</v>
      </c>
      <c r="AV16" s="100">
        <v>20.543175487465184</v>
      </c>
      <c r="AW16" s="100">
        <v>25.8058097890967</v>
      </c>
      <c r="AX16" s="67">
        <v>74.1941902109033</v>
      </c>
      <c r="AY16" s="101">
        <v>32.4</v>
      </c>
      <c r="AZ16" s="100">
        <v>36.69690098261527</v>
      </c>
      <c r="BA16" s="22">
        <f t="shared" si="14"/>
        <v>97.18503261242705</v>
      </c>
      <c r="BB16" s="22">
        <v>2.814967387572949</v>
      </c>
      <c r="BC16" s="29">
        <v>2.814967387572949</v>
      </c>
      <c r="BD16" s="102">
        <v>52.36</v>
      </c>
      <c r="BE16" s="102">
        <v>13.31</v>
      </c>
      <c r="BF16" s="102">
        <v>34.33</v>
      </c>
      <c r="BG16" s="45">
        <v>22.1</v>
      </c>
      <c r="BH16" s="103">
        <v>39.2</v>
      </c>
      <c r="BI16" s="23">
        <v>90.37540942302847</v>
      </c>
      <c r="BJ16" s="23">
        <v>87.2</v>
      </c>
      <c r="BK16" s="22">
        <v>7.14525069286974</v>
      </c>
      <c r="BL16" s="23">
        <v>5.96</v>
      </c>
      <c r="BM16" s="23">
        <v>70.31332979288369</v>
      </c>
      <c r="BN16" s="25">
        <v>50.30808263863719</v>
      </c>
      <c r="BO16" s="25">
        <v>10.801014860456688</v>
      </c>
      <c r="BP16" s="25">
        <v>0.2899601304820587</v>
      </c>
      <c r="BQ16" s="25">
        <v>74.084813338166</v>
      </c>
      <c r="BR16" s="25">
        <v>23.233055454874954</v>
      </c>
      <c r="BS16" s="25">
        <v>5.762957593330917</v>
      </c>
      <c r="BT16" s="97">
        <v>0.39</v>
      </c>
      <c r="BU16" s="104">
        <v>1.9047619047619047</v>
      </c>
      <c r="BV16" s="104">
        <v>20.952380952380953</v>
      </c>
      <c r="BW16" s="25">
        <v>3.6</v>
      </c>
      <c r="BX16" s="25">
        <v>0.2</v>
      </c>
      <c r="BY16" s="25">
        <v>19.4</v>
      </c>
      <c r="BZ16" s="25">
        <v>8.7</v>
      </c>
      <c r="CA16" s="37">
        <v>389.97757628936336</v>
      </c>
      <c r="CB16" s="37">
        <v>799.4540313931949</v>
      </c>
      <c r="CC16" s="105" t="s">
        <v>56</v>
      </c>
      <c r="CD16" s="97">
        <v>28</v>
      </c>
      <c r="CE16" s="40">
        <v>6304</v>
      </c>
      <c r="CF16" s="106">
        <v>61.0971118433805</v>
      </c>
      <c r="CG16" s="40">
        <v>1756</v>
      </c>
      <c r="CH16" s="45">
        <v>17.01880209342896</v>
      </c>
      <c r="CI16" s="43">
        <v>12259</v>
      </c>
      <c r="CJ16" s="45">
        <v>118.81178522969567</v>
      </c>
      <c r="CK16" s="25">
        <v>93.53362514922404</v>
      </c>
      <c r="CL16" s="25">
        <v>2.357739753282929</v>
      </c>
      <c r="CM16" s="25">
        <v>3.820135296458416</v>
      </c>
      <c r="CN16" s="45">
        <v>9.212097095105452</v>
      </c>
      <c r="CO16" s="45">
        <v>8.951965065502183</v>
      </c>
      <c r="CP16" s="25">
        <v>58.755760368663594</v>
      </c>
      <c r="CQ16" s="25">
        <v>44.79796372892141</v>
      </c>
      <c r="CR16" s="93">
        <v>121.36256501651098</v>
      </c>
      <c r="CS16" s="93">
        <v>83.08080808080808</v>
      </c>
      <c r="CT16" s="45">
        <v>51.87751452838623</v>
      </c>
      <c r="CU16" s="45">
        <v>10.214573088958426</v>
      </c>
      <c r="CV16" s="45">
        <v>21.51925973746503</v>
      </c>
      <c r="CW16" s="45">
        <v>10.759629868732516</v>
      </c>
      <c r="CX16" s="45">
        <v>32.278889606197545</v>
      </c>
      <c r="CY16" s="52">
        <v>605.5679739890267</v>
      </c>
      <c r="CZ16" s="52">
        <v>506.6941297631309</v>
      </c>
      <c r="DA16" s="52">
        <v>556.4648117839607</v>
      </c>
      <c r="DB16" s="52">
        <v>516.4539642745849</v>
      </c>
      <c r="DC16" s="52">
        <v>429.8576269259221</v>
      </c>
      <c r="DD16" s="52">
        <v>472.68105972685606</v>
      </c>
      <c r="DE16" s="53">
        <v>132.73184482506556</v>
      </c>
      <c r="DF16" s="53">
        <v>118.90919852120884</v>
      </c>
      <c r="DG16" s="53">
        <v>125.74474357135325</v>
      </c>
      <c r="DH16" s="53">
        <v>160.53647632595002</v>
      </c>
      <c r="DI16" s="53">
        <v>142.12152420185376</v>
      </c>
      <c r="DJ16" s="53">
        <v>151.3911620294599</v>
      </c>
      <c r="DK16" s="53">
        <v>129.6639620315059</v>
      </c>
      <c r="DL16" s="53">
        <v>120.61227339887729</v>
      </c>
      <c r="DM16" s="53">
        <v>125.08849481611408</v>
      </c>
      <c r="DN16" s="53">
        <v>158.5043690306848</v>
      </c>
      <c r="DO16" s="53">
        <v>142.12152420185376</v>
      </c>
      <c r="DP16" s="53">
        <v>150.36824877250407</v>
      </c>
      <c r="DQ16" s="53">
        <v>78.64166509827007</v>
      </c>
      <c r="DR16" s="53">
        <v>21.120899832190698</v>
      </c>
      <c r="DS16" s="53">
        <v>49.565943831136266</v>
      </c>
      <c r="DT16" s="53">
        <v>77.22007722007721</v>
      </c>
      <c r="DU16" s="53">
        <v>22.657054582904227</v>
      </c>
      <c r="DV16" s="53">
        <v>50.122749590834694</v>
      </c>
      <c r="DW16" s="45">
        <v>349.9</v>
      </c>
      <c r="DX16" s="45">
        <v>1.6</v>
      </c>
      <c r="DY16" s="45">
        <v>4.2</v>
      </c>
      <c r="DZ16" s="45">
        <v>72.9</v>
      </c>
      <c r="EA16" s="45">
        <v>420.9</v>
      </c>
      <c r="EB16" s="45">
        <v>1.6</v>
      </c>
      <c r="EC16" s="45">
        <v>7</v>
      </c>
      <c r="ED16" s="45">
        <v>86.9</v>
      </c>
      <c r="EE16" s="45">
        <v>276.1</v>
      </c>
      <c r="EF16" s="45">
        <v>1.7</v>
      </c>
      <c r="EG16" s="45">
        <v>1.3</v>
      </c>
      <c r="EH16" s="45">
        <v>58.4</v>
      </c>
      <c r="EI16" s="57">
        <v>76.91</v>
      </c>
      <c r="EJ16" s="57">
        <v>58.25</v>
      </c>
      <c r="EK16" s="57">
        <v>74.99</v>
      </c>
      <c r="EL16" s="57">
        <v>56.22</v>
      </c>
      <c r="EM16" s="57">
        <v>78.91</v>
      </c>
      <c r="EN16" s="57">
        <v>60.37</v>
      </c>
      <c r="EO16" s="57">
        <v>56.43</v>
      </c>
      <c r="EP16" s="57">
        <v>58.86</v>
      </c>
      <c r="EQ16" s="57">
        <v>59.51</v>
      </c>
      <c r="ER16" s="57">
        <v>52.87</v>
      </c>
      <c r="ES16" s="57">
        <v>57.34</v>
      </c>
      <c r="ET16" s="57">
        <v>58.48</v>
      </c>
      <c r="EU16" s="57">
        <v>60.13</v>
      </c>
      <c r="EV16" s="57">
        <v>60.45</v>
      </c>
      <c r="EW16" s="57">
        <v>60.59</v>
      </c>
      <c r="EX16" s="55">
        <v>9.628610729023384</v>
      </c>
      <c r="EY16" s="55">
        <v>9.69529085872576</v>
      </c>
      <c r="EZ16" s="55">
        <v>9.562841530054644</v>
      </c>
      <c r="FA16" s="58">
        <v>12.861736334405144</v>
      </c>
      <c r="FB16" s="58">
        <v>9.510869565217392</v>
      </c>
      <c r="FC16" s="58">
        <v>10.416666666666666</v>
      </c>
      <c r="FD16" s="58">
        <v>13.289036544850498</v>
      </c>
      <c r="FE16" s="58">
        <v>10.869565217391305</v>
      </c>
      <c r="FF16" s="58">
        <v>0</v>
      </c>
      <c r="FG16" s="58">
        <v>9.345794392523365</v>
      </c>
      <c r="FH16" s="58">
        <v>8.152173913043478</v>
      </c>
      <c r="FI16" s="58">
        <v>0</v>
      </c>
      <c r="FJ16" s="55">
        <v>7.565337001375516</v>
      </c>
      <c r="FK16" s="55">
        <v>6.925207756232687</v>
      </c>
      <c r="FL16" s="55">
        <v>8.196721311475411</v>
      </c>
      <c r="FM16" s="45">
        <v>8.038585209003214</v>
      </c>
      <c r="FN16" s="45">
        <v>6.793478260869565</v>
      </c>
      <c r="FO16" s="45">
        <v>10.416666666666666</v>
      </c>
      <c r="FP16" s="45">
        <v>9.966777408637872</v>
      </c>
      <c r="FQ16" s="45">
        <v>2.717391304347826</v>
      </c>
      <c r="FR16" s="45">
        <v>18.867924528301884</v>
      </c>
      <c r="FS16" s="45">
        <v>6.230529595015576</v>
      </c>
      <c r="FT16" s="45">
        <v>10.869565217391305</v>
      </c>
      <c r="FU16" s="45">
        <v>0</v>
      </c>
      <c r="FV16" s="114">
        <v>465</v>
      </c>
      <c r="FW16" s="114">
        <v>544</v>
      </c>
      <c r="FX16" s="108">
        <f t="shared" si="0"/>
        <v>85.47794117647058</v>
      </c>
      <c r="FY16" s="62">
        <v>0.88</v>
      </c>
      <c r="FZ16" s="62">
        <v>3</v>
      </c>
    </row>
    <row r="17" spans="1:182" ht="11.25">
      <c r="A17" s="94" t="s">
        <v>139</v>
      </c>
      <c r="B17" s="62">
        <v>4305</v>
      </c>
      <c r="C17" s="62">
        <v>15</v>
      </c>
      <c r="D17" s="27" t="s">
        <v>35</v>
      </c>
      <c r="E17" s="62" t="s">
        <v>38</v>
      </c>
      <c r="F17" s="46">
        <v>2117.2</v>
      </c>
      <c r="G17" s="95">
        <v>4481</v>
      </c>
      <c r="H17" s="45">
        <f t="shared" si="1"/>
        <v>2.116474589079917</v>
      </c>
      <c r="I17" s="96">
        <f t="shared" si="2"/>
        <v>0.026469570656002913</v>
      </c>
      <c r="J17" s="57">
        <f t="shared" si="3"/>
        <v>0.6325799124467615</v>
      </c>
      <c r="K17" s="95">
        <v>2289</v>
      </c>
      <c r="L17" s="45">
        <f t="shared" si="4"/>
        <v>51.082347690247715</v>
      </c>
      <c r="M17" s="95">
        <v>2192</v>
      </c>
      <c r="N17" s="45">
        <f t="shared" si="5"/>
        <v>48.917652309752285</v>
      </c>
      <c r="O17" s="45">
        <f t="shared" si="6"/>
        <v>104.42518248175182</v>
      </c>
      <c r="P17" s="95">
        <v>919</v>
      </c>
      <c r="Q17" s="45">
        <f t="shared" si="7"/>
        <v>20.508814996652532</v>
      </c>
      <c r="R17" s="95">
        <v>2822</v>
      </c>
      <c r="S17" s="45">
        <f t="shared" si="8"/>
        <v>62.97701405936175</v>
      </c>
      <c r="T17" s="95">
        <v>740</v>
      </c>
      <c r="U17" s="45">
        <f t="shared" si="9"/>
        <v>16.514170943985718</v>
      </c>
      <c r="V17" s="45">
        <f t="shared" si="10"/>
        <v>58.78809355067328</v>
      </c>
      <c r="W17" s="45">
        <f t="shared" si="11"/>
        <v>80.52230685527746</v>
      </c>
      <c r="X17" s="95">
        <v>4049</v>
      </c>
      <c r="Y17" s="96">
        <f t="shared" si="12"/>
        <v>0.02182855703587927</v>
      </c>
      <c r="Z17" s="57">
        <f t="shared" si="13"/>
        <v>0.49499382633039524</v>
      </c>
      <c r="AA17" s="45">
        <v>100</v>
      </c>
      <c r="AB17" s="45">
        <v>0.2</v>
      </c>
      <c r="AC17" s="97">
        <v>359.42</v>
      </c>
      <c r="AD17" s="97">
        <v>80.29</v>
      </c>
      <c r="AE17" s="97">
        <v>6.63</v>
      </c>
      <c r="AF17" s="97">
        <v>58</v>
      </c>
      <c r="AG17" s="96">
        <v>0.653</v>
      </c>
      <c r="AH17" s="96">
        <v>0.782</v>
      </c>
      <c r="AI17" s="98">
        <v>0.6363767869298843</v>
      </c>
      <c r="AJ17" s="98">
        <v>0.47964997600133963</v>
      </c>
      <c r="AK17" s="98">
        <v>0.8772380952380953</v>
      </c>
      <c r="AL17" s="98">
        <v>0.6470732304677933</v>
      </c>
      <c r="AM17" s="98">
        <v>0.6600845221592782</v>
      </c>
      <c r="AN17" s="56">
        <v>292</v>
      </c>
      <c r="AO17" s="56">
        <v>13</v>
      </c>
      <c r="AP17" s="96">
        <v>0.5223247</v>
      </c>
      <c r="AQ17" s="99">
        <v>243279.78104335046</v>
      </c>
      <c r="AR17" s="99">
        <v>260573.39823659073</v>
      </c>
      <c r="AS17" s="95">
        <v>95965.457</v>
      </c>
      <c r="AT17" s="57">
        <v>0.45516</v>
      </c>
      <c r="AU17" s="100">
        <v>5.070993914807302</v>
      </c>
      <c r="AV17" s="100">
        <v>12.981744421906694</v>
      </c>
      <c r="AW17" s="100">
        <v>18.052738336713997</v>
      </c>
      <c r="AX17" s="67">
        <v>81.947261663286</v>
      </c>
      <c r="AY17" s="101">
        <v>33.7</v>
      </c>
      <c r="AZ17" s="100">
        <v>40.31413612565445</v>
      </c>
      <c r="BA17" s="22">
        <f t="shared" si="14"/>
        <v>96.03174603174604</v>
      </c>
      <c r="BB17" s="22">
        <v>3.968253968253968</v>
      </c>
      <c r="BC17" s="29">
        <v>3.9682539682539684</v>
      </c>
      <c r="BD17" s="102">
        <v>52.12</v>
      </c>
      <c r="BE17" s="102">
        <v>16.18</v>
      </c>
      <c r="BF17" s="102">
        <v>31.7</v>
      </c>
      <c r="BG17" s="45">
        <v>37.2</v>
      </c>
      <c r="BH17" s="103">
        <v>56.8</v>
      </c>
      <c r="BI17" s="23">
        <v>89.41244909831298</v>
      </c>
      <c r="BJ17" s="23">
        <v>87.3</v>
      </c>
      <c r="BK17" s="22">
        <v>7.188772542175683</v>
      </c>
      <c r="BL17" s="23">
        <v>6.39</v>
      </c>
      <c r="BM17" s="23">
        <v>69.77535738597686</v>
      </c>
      <c r="BN17" s="25">
        <v>26.45113886847906</v>
      </c>
      <c r="BO17" s="25">
        <v>8.67009551800147</v>
      </c>
      <c r="BP17" s="25">
        <v>2.3512123438648054</v>
      </c>
      <c r="BQ17" s="25">
        <v>77.14915503306392</v>
      </c>
      <c r="BR17" s="25">
        <v>35.04775900073476</v>
      </c>
      <c r="BS17" s="25">
        <v>3.673769287288758</v>
      </c>
      <c r="BT17" s="97">
        <v>0.82</v>
      </c>
      <c r="BU17" s="104">
        <v>0</v>
      </c>
      <c r="BV17" s="104">
        <v>18.51851851851852</v>
      </c>
      <c r="BW17" s="25">
        <v>4.4</v>
      </c>
      <c r="BX17" s="25">
        <v>0.3</v>
      </c>
      <c r="BY17" s="25">
        <v>17.4</v>
      </c>
      <c r="BZ17" s="25">
        <v>6.3</v>
      </c>
      <c r="CA17" s="37">
        <v>44.238000442380006</v>
      </c>
      <c r="CB17" s="37">
        <v>221.19000221190004</v>
      </c>
      <c r="CC17" s="105" t="s">
        <v>56</v>
      </c>
      <c r="CD17" s="97">
        <v>49</v>
      </c>
      <c r="CE17" s="40">
        <v>2314</v>
      </c>
      <c r="CF17" s="106">
        <v>51.64025887078777</v>
      </c>
      <c r="CG17" s="40">
        <v>934</v>
      </c>
      <c r="CH17" s="45">
        <v>20.84356170497657</v>
      </c>
      <c r="CI17" s="43">
        <v>5202</v>
      </c>
      <c r="CJ17" s="45">
        <v>116.09015844677528</v>
      </c>
      <c r="CK17" s="25">
        <v>93.77958079783637</v>
      </c>
      <c r="CL17" s="25">
        <v>0.8338967771016452</v>
      </c>
      <c r="CM17" s="25">
        <v>4.845616407482534</v>
      </c>
      <c r="CN17" s="45">
        <v>8.970024791525805</v>
      </c>
      <c r="CO17" s="45">
        <v>9.798994974874372</v>
      </c>
      <c r="CP17" s="25">
        <v>80.75801749271137</v>
      </c>
      <c r="CQ17" s="25">
        <v>63.01564722617354</v>
      </c>
      <c r="CR17" s="93">
        <v>106.61828501263864</v>
      </c>
      <c r="CS17" s="93">
        <v>45.56786703601108</v>
      </c>
      <c r="CT17" s="45">
        <v>51.55709342560554</v>
      </c>
      <c r="CU17" s="45">
        <v>7.068709836875927</v>
      </c>
      <c r="CV17" s="45">
        <v>0</v>
      </c>
      <c r="CW17" s="45">
        <v>0</v>
      </c>
      <c r="CX17" s="45">
        <v>0</v>
      </c>
      <c r="CY17" s="52">
        <v>697.6744186046512</v>
      </c>
      <c r="CZ17" s="52">
        <v>612.9447063866266</v>
      </c>
      <c r="DA17" s="52">
        <v>656.3545150501672</v>
      </c>
      <c r="DB17" s="52">
        <v>467.96984383577023</v>
      </c>
      <c r="DC17" s="52">
        <v>441.99717031347683</v>
      </c>
      <c r="DD17" s="52">
        <v>454.8411204538196</v>
      </c>
      <c r="DE17" s="53">
        <v>116.04757877211425</v>
      </c>
      <c r="DF17" s="53">
        <v>136.50392476014733</v>
      </c>
      <c r="DG17" s="53">
        <v>126.38789693966216</v>
      </c>
      <c r="DH17" s="53">
        <v>191.75846593227254</v>
      </c>
      <c r="DI17" s="53">
        <v>197.1710244320617</v>
      </c>
      <c r="DJ17" s="53">
        <v>194.3979933110368</v>
      </c>
      <c r="DK17" s="53">
        <v>100.90891570782732</v>
      </c>
      <c r="DL17" s="53">
        <v>100.33501807036693</v>
      </c>
      <c r="DM17" s="53">
        <v>100.6188206844827</v>
      </c>
      <c r="DN17" s="53">
        <v>155.03875968992247</v>
      </c>
      <c r="DO17" s="53">
        <v>124.30347192456065</v>
      </c>
      <c r="DP17" s="53">
        <v>140.05016722408027</v>
      </c>
      <c r="DQ17" s="53">
        <v>44.63595815865292</v>
      </c>
      <c r="DR17" s="53">
        <v>4.968448633317561</v>
      </c>
      <c r="DS17" s="53">
        <v>24.584739351239453</v>
      </c>
      <c r="DT17" s="53">
        <v>44.8796409628723</v>
      </c>
      <c r="DU17" s="53">
        <v>4.286326618088299</v>
      </c>
      <c r="DV17" s="53">
        <v>25.083612040133776</v>
      </c>
      <c r="DW17" s="45">
        <v>166.4</v>
      </c>
      <c r="DX17" s="45">
        <v>0.7</v>
      </c>
      <c r="DY17" s="45">
        <v>3.6</v>
      </c>
      <c r="DZ17" s="45">
        <v>71.1</v>
      </c>
      <c r="EA17" s="45">
        <v>206.9</v>
      </c>
      <c r="EB17" s="45">
        <v>0.8</v>
      </c>
      <c r="EC17" s="45">
        <v>6.1</v>
      </c>
      <c r="ED17" s="45">
        <v>86.7</v>
      </c>
      <c r="EE17" s="45">
        <v>124.25</v>
      </c>
      <c r="EF17" s="45">
        <v>0.8</v>
      </c>
      <c r="EG17" s="45">
        <v>0.9</v>
      </c>
      <c r="EH17" s="45">
        <v>54.8</v>
      </c>
      <c r="EI17" s="57">
        <v>76.43</v>
      </c>
      <c r="EJ17" s="57">
        <v>58.14</v>
      </c>
      <c r="EK17" s="57">
        <v>75.61</v>
      </c>
      <c r="EL17" s="57">
        <v>57.85</v>
      </c>
      <c r="EM17" s="57">
        <v>77.28</v>
      </c>
      <c r="EN17" s="57">
        <v>58.44</v>
      </c>
      <c r="EO17" s="57">
        <v>54.66</v>
      </c>
      <c r="EP17" s="57">
        <v>59</v>
      </c>
      <c r="EQ17" s="57">
        <v>59.65</v>
      </c>
      <c r="ER17" s="57">
        <v>53.28</v>
      </c>
      <c r="ES17" s="57">
        <v>58.44</v>
      </c>
      <c r="ET17" s="57">
        <v>59.58</v>
      </c>
      <c r="EU17" s="57">
        <v>56.09</v>
      </c>
      <c r="EV17" s="57">
        <v>59.58</v>
      </c>
      <c r="EW17" s="57">
        <v>59.72</v>
      </c>
      <c r="EX17" s="55">
        <v>10.050251256281408</v>
      </c>
      <c r="EY17" s="55">
        <v>9.933774834437086</v>
      </c>
      <c r="EZ17" s="55">
        <v>10.169491525423728</v>
      </c>
      <c r="FA17" s="58">
        <v>10.869565217391305</v>
      </c>
      <c r="FB17" s="58">
        <v>10.869565217391305</v>
      </c>
      <c r="FC17" s="58">
        <v>0</v>
      </c>
      <c r="FD17" s="58">
        <v>13.888888888888888</v>
      </c>
      <c r="FE17" s="58">
        <v>7.299270072992701</v>
      </c>
      <c r="FF17" s="58">
        <v>0</v>
      </c>
      <c r="FG17" s="58">
        <v>7.575757575757576</v>
      </c>
      <c r="FH17" s="58">
        <v>7.194244604316547</v>
      </c>
      <c r="FI17" s="58">
        <v>0</v>
      </c>
      <c r="FJ17" s="55">
        <v>11.725293132328307</v>
      </c>
      <c r="FK17" s="55">
        <v>23.17880794701987</v>
      </c>
      <c r="FL17" s="55">
        <v>0</v>
      </c>
      <c r="FM17" s="45">
        <v>18.115942028985508</v>
      </c>
      <c r="FN17" s="45">
        <v>3.6231884057971016</v>
      </c>
      <c r="FO17" s="45">
        <v>22.727272727272727</v>
      </c>
      <c r="FP17" s="45">
        <v>34.72222222222222</v>
      </c>
      <c r="FQ17" s="45">
        <v>7.299270072992701</v>
      </c>
      <c r="FR17" s="45">
        <v>47.61904761904761</v>
      </c>
      <c r="FS17" s="45">
        <v>0</v>
      </c>
      <c r="FT17" s="45">
        <v>0</v>
      </c>
      <c r="FU17" s="45">
        <v>0</v>
      </c>
      <c r="FV17" s="114">
        <v>274</v>
      </c>
      <c r="FW17" s="114">
        <v>314</v>
      </c>
      <c r="FX17" s="108">
        <f t="shared" si="0"/>
        <v>87.26114649681529</v>
      </c>
      <c r="FY17" s="62">
        <v>0.63</v>
      </c>
      <c r="FZ17" s="62">
        <v>4</v>
      </c>
    </row>
    <row r="18" spans="1:177" s="2" customFormat="1" ht="11.25">
      <c r="A18" s="44"/>
      <c r="D18" s="1" t="s">
        <v>39</v>
      </c>
      <c r="F18" s="3">
        <v>756102.4</v>
      </c>
      <c r="G18" s="4">
        <v>16928873</v>
      </c>
      <c r="H18" s="3">
        <v>22.389656480392073</v>
      </c>
      <c r="I18" s="7">
        <v>100</v>
      </c>
      <c r="J18" s="16"/>
      <c r="K18" s="4">
        <v>8379571</v>
      </c>
      <c r="L18" s="5">
        <v>49.498693740569735</v>
      </c>
      <c r="M18" s="4">
        <v>8549302</v>
      </c>
      <c r="N18" s="5">
        <v>50.501306259430265</v>
      </c>
      <c r="O18" s="5">
        <v>98.01468002884914</v>
      </c>
      <c r="P18" s="4">
        <v>3862622</v>
      </c>
      <c r="Q18" s="5">
        <v>22.816769905474512</v>
      </c>
      <c r="R18" s="4">
        <v>11574807</v>
      </c>
      <c r="S18" s="5">
        <v>68.37316931847737</v>
      </c>
      <c r="T18" s="4">
        <v>1491444</v>
      </c>
      <c r="U18" s="5">
        <v>8.810060776048116</v>
      </c>
      <c r="V18" s="5">
        <v>46.256201075318145</v>
      </c>
      <c r="W18" s="5">
        <v>38.61221729695528</v>
      </c>
      <c r="X18" s="4">
        <v>18549096</v>
      </c>
      <c r="Y18" s="7">
        <v>99.9999946089017</v>
      </c>
      <c r="Z18" s="16"/>
      <c r="AA18" s="5">
        <v>12.9</v>
      </c>
      <c r="AB18" s="5">
        <v>6.6</v>
      </c>
      <c r="AG18" s="7">
        <v>0.725</v>
      </c>
      <c r="AH18" s="7"/>
      <c r="AI18" s="28">
        <v>0.7464046558869375</v>
      </c>
      <c r="AJ18" s="28">
        <v>0.4935010151235466</v>
      </c>
      <c r="AK18" s="28">
        <v>0.892</v>
      </c>
      <c r="AL18" s="28">
        <v>0.8551227949955107</v>
      </c>
      <c r="AM18" s="28">
        <v>0.7467571165014988</v>
      </c>
      <c r="AN18" s="1"/>
      <c r="AO18" s="1"/>
      <c r="AP18" s="7"/>
      <c r="AQ18" s="19">
        <v>613206</v>
      </c>
      <c r="AR18" s="19">
        <v>620475</v>
      </c>
      <c r="AS18" s="19">
        <v>195568</v>
      </c>
      <c r="AT18" s="16">
        <v>0.57</v>
      </c>
      <c r="AU18" s="32">
        <v>3.2</v>
      </c>
      <c r="AV18" s="32">
        <v>10.5</v>
      </c>
      <c r="AW18" s="32">
        <v>13.7</v>
      </c>
      <c r="AX18" s="32">
        <v>86.3</v>
      </c>
      <c r="AY18" s="32">
        <v>29.7</v>
      </c>
      <c r="AZ18" s="32">
        <v>57.3</v>
      </c>
      <c r="BA18" s="1">
        <v>92.7</v>
      </c>
      <c r="BB18" s="3">
        <v>7.3</v>
      </c>
      <c r="BC18" s="20">
        <v>6.607664305050578</v>
      </c>
      <c r="BG18" s="5">
        <v>19.909750811372167</v>
      </c>
      <c r="BH18" s="21">
        <v>35.3</v>
      </c>
      <c r="BI18" s="20">
        <v>96.1</v>
      </c>
      <c r="BJ18" s="20">
        <v>95.2</v>
      </c>
      <c r="BK18" s="20">
        <v>10.1</v>
      </c>
      <c r="BL18" s="20">
        <v>9.77</v>
      </c>
      <c r="BM18" s="20">
        <v>74.12537562183195</v>
      </c>
      <c r="BN18" s="21">
        <v>8.708836803498032</v>
      </c>
      <c r="BO18" s="21">
        <v>0.9422498988947828</v>
      </c>
      <c r="BP18" s="21">
        <v>0.8306537184354584</v>
      </c>
      <c r="BQ18" s="21">
        <v>88.53261628944544</v>
      </c>
      <c r="BR18" s="21">
        <v>63.63322577982443</v>
      </c>
      <c r="BS18" s="21">
        <v>33.125850517377415</v>
      </c>
      <c r="BU18" s="16">
        <v>0.9739914304229657</v>
      </c>
      <c r="BV18" s="16">
        <v>21.471336409095745</v>
      </c>
      <c r="BW18" s="21">
        <v>2.4</v>
      </c>
      <c r="BX18" s="21">
        <v>0.3</v>
      </c>
      <c r="BY18" s="21">
        <v>22.2</v>
      </c>
      <c r="BZ18" s="21">
        <v>9.5</v>
      </c>
      <c r="CA18" s="38">
        <v>677</v>
      </c>
      <c r="CB18" s="38">
        <v>2714.7</v>
      </c>
      <c r="CC18" s="34"/>
      <c r="CE18" s="39">
        <v>12613040</v>
      </c>
      <c r="CF18" s="41">
        <v>74.5060820055771</v>
      </c>
      <c r="CG18" s="39">
        <v>2068034</v>
      </c>
      <c r="CH18" s="5">
        <v>12.2</v>
      </c>
      <c r="CI18" s="19">
        <v>11900887</v>
      </c>
      <c r="CJ18" s="5">
        <v>70.2993459753641</v>
      </c>
      <c r="CK18" s="3">
        <v>76.8</v>
      </c>
      <c r="CL18" s="3">
        <v>13.5</v>
      </c>
      <c r="CM18" s="3">
        <v>5.1</v>
      </c>
      <c r="CN18" s="3">
        <v>15.462459246649699</v>
      </c>
      <c r="CO18" s="5">
        <v>16.158669032183926</v>
      </c>
      <c r="CP18" s="5">
        <v>63.1</v>
      </c>
      <c r="CQ18" s="5">
        <v>51.8</v>
      </c>
      <c r="CR18" s="20">
        <v>69.06295220636794</v>
      </c>
      <c r="CS18" s="20">
        <v>44.78536589766204</v>
      </c>
      <c r="CT18" s="20">
        <v>63</v>
      </c>
      <c r="CU18" s="20">
        <v>7.4</v>
      </c>
      <c r="CV18" s="5">
        <v>73.77614366725534</v>
      </c>
      <c r="CW18" s="5">
        <v>62.971446549567595</v>
      </c>
      <c r="CX18" s="5">
        <v>136.82980731600637</v>
      </c>
      <c r="CY18" s="47"/>
      <c r="CZ18" s="47"/>
      <c r="DA18" s="47"/>
      <c r="DB18" s="47"/>
      <c r="DC18" s="47"/>
      <c r="DD18" s="47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60">
        <v>615474.3</v>
      </c>
      <c r="DX18" s="60"/>
      <c r="DY18" s="60">
        <v>5.1</v>
      </c>
      <c r="DZ18" s="60">
        <v>80.3</v>
      </c>
      <c r="EA18" s="60">
        <v>783831.35</v>
      </c>
      <c r="EB18" s="60"/>
      <c r="EC18" s="60">
        <v>8.7</v>
      </c>
      <c r="ED18" s="60">
        <v>102.7</v>
      </c>
      <c r="EE18" s="60">
        <v>440382.9</v>
      </c>
      <c r="EF18" s="60"/>
      <c r="EG18" s="60">
        <v>1.4</v>
      </c>
      <c r="EH18" s="60">
        <v>57</v>
      </c>
      <c r="EI18" s="61">
        <v>75.52</v>
      </c>
      <c r="EJ18" s="61">
        <v>56.97</v>
      </c>
      <c r="EK18" s="61">
        <v>72.89</v>
      </c>
      <c r="EL18" s="61">
        <v>54.44</v>
      </c>
      <c r="EM18" s="61">
        <v>78.25</v>
      </c>
      <c r="EN18" s="61">
        <v>59.61</v>
      </c>
      <c r="EO18" s="61">
        <v>53.39</v>
      </c>
      <c r="EP18" s="61">
        <v>57.67</v>
      </c>
      <c r="EQ18" s="61">
        <v>62.19</v>
      </c>
      <c r="ER18" s="61">
        <v>50.71</v>
      </c>
      <c r="ES18" s="61">
        <v>55.65</v>
      </c>
      <c r="ET18" s="61">
        <v>60.75</v>
      </c>
      <c r="EU18" s="61">
        <v>56.18</v>
      </c>
      <c r="EV18" s="61">
        <v>59.78</v>
      </c>
      <c r="EW18" s="61">
        <v>63.68</v>
      </c>
      <c r="EX18" s="26"/>
      <c r="EY18" s="26"/>
      <c r="EZ18" s="26"/>
      <c r="FA18" s="5"/>
      <c r="FB18" s="5"/>
      <c r="FC18" s="5"/>
      <c r="FD18" s="5"/>
      <c r="FE18" s="5"/>
      <c r="FF18" s="5"/>
      <c r="FG18" s="5"/>
      <c r="FH18" s="5"/>
      <c r="FI18" s="5"/>
      <c r="FJ18" s="26"/>
      <c r="FK18" s="26"/>
      <c r="FL18" s="26"/>
      <c r="FM18" s="5"/>
      <c r="FN18" s="5"/>
      <c r="FO18" s="5"/>
      <c r="FP18" s="5"/>
      <c r="FQ18" s="5"/>
      <c r="FR18" s="5"/>
      <c r="FS18" s="5"/>
      <c r="FT18" s="5"/>
      <c r="FU18" s="5"/>
    </row>
    <row r="19" spans="4:99" ht="11.25">
      <c r="D19" s="56"/>
      <c r="CT19" s="56"/>
      <c r="CU19" s="56"/>
    </row>
    <row r="20" spans="4:99" ht="11.25">
      <c r="D20" s="56"/>
      <c r="CT20" s="56"/>
      <c r="CU20" s="56"/>
    </row>
    <row r="21" spans="4:99" ht="11.25">
      <c r="D21" s="56"/>
      <c r="CT21" s="56"/>
      <c r="CU21" s="56"/>
    </row>
    <row r="22" spans="4:99" ht="11.25">
      <c r="D22" s="56"/>
      <c r="CT22" s="56"/>
      <c r="CU22" s="56"/>
    </row>
    <row r="23" spans="4:99" ht="11.25">
      <c r="D23" s="56"/>
      <c r="CT23" s="56"/>
      <c r="CU23" s="56"/>
    </row>
    <row r="24" spans="4:99" ht="11.25">
      <c r="D24" s="56"/>
      <c r="CT24" s="56"/>
      <c r="CU24" s="56"/>
    </row>
    <row r="25" spans="4:99" ht="11.25">
      <c r="D25" s="56"/>
      <c r="CT25" s="56"/>
      <c r="CU25" s="56"/>
    </row>
    <row r="26" spans="4:99" ht="11.25">
      <c r="D26" s="56"/>
      <c r="CT26" s="56"/>
      <c r="CU26" s="56"/>
    </row>
    <row r="27" spans="4:99" ht="11.25">
      <c r="D27" s="56"/>
      <c r="CT27" s="56"/>
      <c r="CU27" s="56"/>
    </row>
    <row r="28" spans="4:99" ht="11.25">
      <c r="D28" s="56"/>
      <c r="CT28" s="56"/>
      <c r="CU28" s="56"/>
    </row>
    <row r="29" spans="4:99" ht="11.25">
      <c r="D29" s="56"/>
      <c r="CT29" s="56"/>
      <c r="CU29" s="56"/>
    </row>
    <row r="30" spans="4:99" ht="11.25">
      <c r="D30" s="56"/>
      <c r="CT30" s="56"/>
      <c r="CU30" s="56"/>
    </row>
    <row r="31" spans="4:99" ht="11.25">
      <c r="D31" s="56"/>
      <c r="CT31" s="56"/>
      <c r="CU31" s="56"/>
    </row>
    <row r="32" spans="4:99" ht="11.25">
      <c r="D32" s="56"/>
      <c r="CT32" s="56"/>
      <c r="CU32" s="56"/>
    </row>
    <row r="33" spans="4:99" ht="11.25">
      <c r="D33" s="56"/>
      <c r="CT33" s="56"/>
      <c r="CU33" s="56"/>
    </row>
    <row r="34" spans="4:99" ht="11.25">
      <c r="D34" s="56"/>
      <c r="CT34" s="56"/>
      <c r="CU34" s="56"/>
    </row>
    <row r="35" spans="4:99" ht="11.25">
      <c r="D35" s="56"/>
      <c r="CT35" s="56"/>
      <c r="CU35" s="56"/>
    </row>
    <row r="36" spans="4:99" ht="11.25">
      <c r="D36" s="56"/>
      <c r="CT36" s="56"/>
      <c r="CU36" s="56"/>
    </row>
    <row r="37" spans="4:99" ht="11.25">
      <c r="D37" s="56"/>
      <c r="CT37" s="56"/>
      <c r="CU37" s="56"/>
    </row>
    <row r="38" spans="4:99" ht="11.25">
      <c r="D38" s="56"/>
      <c r="CT38" s="56"/>
      <c r="CU38" s="56"/>
    </row>
    <row r="39" spans="4:99" ht="11.25">
      <c r="D39" s="56"/>
      <c r="CT39" s="56"/>
      <c r="CU39" s="56"/>
    </row>
    <row r="40" spans="4:99" ht="11.25">
      <c r="D40" s="56"/>
      <c r="CT40" s="56"/>
      <c r="CU40" s="56"/>
    </row>
    <row r="41" spans="4:99" ht="11.25">
      <c r="D41" s="56"/>
      <c r="AT41" s="26"/>
      <c r="CT41" s="56"/>
      <c r="CU41" s="56"/>
    </row>
    <row r="42" spans="4:99" ht="11.25">
      <c r="D42" s="56"/>
      <c r="CT42" s="56"/>
      <c r="CU42" s="56"/>
    </row>
    <row r="43" spans="4:99" ht="11.25">
      <c r="D43" s="56"/>
      <c r="CT43" s="56"/>
      <c r="CU43" s="56"/>
    </row>
    <row r="44" spans="4:99" ht="11.25">
      <c r="D44" s="56"/>
      <c r="CT44" s="56"/>
      <c r="CU44" s="56"/>
    </row>
    <row r="45" spans="4:99" ht="11.25">
      <c r="D45" s="56"/>
      <c r="CT45" s="56"/>
      <c r="CU45" s="56"/>
    </row>
    <row r="46" spans="4:99" ht="11.25">
      <c r="D46" s="56"/>
      <c r="CT46" s="56"/>
      <c r="CU46" s="56"/>
    </row>
    <row r="47" spans="4:99" ht="11.25">
      <c r="D47" s="56"/>
      <c r="CT47" s="56"/>
      <c r="CU47" s="56"/>
    </row>
    <row r="48" spans="4:99" ht="11.25">
      <c r="D48" s="56"/>
      <c r="CT48" s="56"/>
      <c r="CU48" s="56"/>
    </row>
    <row r="49" spans="4:99" ht="11.25">
      <c r="D49" s="56"/>
      <c r="CT49" s="56"/>
      <c r="CU49" s="56"/>
    </row>
    <row r="50" spans="4:99" ht="11.25">
      <c r="D50" s="56"/>
      <c r="CT50" s="56"/>
      <c r="CU50" s="56"/>
    </row>
    <row r="51" spans="4:99" ht="11.25">
      <c r="D51" s="56"/>
      <c r="CT51" s="56"/>
      <c r="CU51" s="56"/>
    </row>
    <row r="52" spans="4:99" ht="11.25">
      <c r="D52" s="56"/>
      <c r="CT52" s="56"/>
      <c r="CU52" s="56"/>
    </row>
    <row r="53" spans="4:99" ht="11.25">
      <c r="D53" s="56"/>
      <c r="CT53" s="56"/>
      <c r="CU53" s="56"/>
    </row>
    <row r="54" spans="4:99" ht="11.25">
      <c r="D54" s="56"/>
      <c r="CT54" s="56"/>
      <c r="CU54" s="56"/>
    </row>
    <row r="55" spans="4:99" ht="11.25">
      <c r="D55" s="56"/>
      <c r="CT55" s="56"/>
      <c r="CU55" s="56"/>
    </row>
    <row r="56" spans="4:99" ht="11.25">
      <c r="D56" s="56"/>
      <c r="CT56" s="56"/>
      <c r="CU56" s="56"/>
    </row>
    <row r="57" spans="4:99" ht="11.25">
      <c r="D57" s="56"/>
      <c r="CT57" s="56"/>
      <c r="CU57" s="56"/>
    </row>
    <row r="58" spans="4:99" ht="11.25">
      <c r="D58" s="56"/>
      <c r="CT58" s="56"/>
      <c r="CU58" s="56"/>
    </row>
    <row r="59" spans="4:99" ht="11.25">
      <c r="D59" s="56"/>
      <c r="CT59" s="56"/>
      <c r="CU59" s="56"/>
    </row>
    <row r="60" spans="4:99" ht="11.25">
      <c r="D60" s="56"/>
      <c r="CT60" s="56"/>
      <c r="CU60" s="56"/>
    </row>
    <row r="61" spans="4:99" ht="11.25">
      <c r="D61" s="56"/>
      <c r="CT61" s="56"/>
      <c r="CU61" s="56"/>
    </row>
    <row r="62" spans="4:99" ht="11.25">
      <c r="D62" s="56"/>
      <c r="CT62" s="56"/>
      <c r="CU62" s="56"/>
    </row>
    <row r="63" spans="4:99" ht="11.25">
      <c r="D63" s="56"/>
      <c r="CT63" s="56"/>
      <c r="CU63" s="56"/>
    </row>
    <row r="64" spans="4:99" ht="11.25">
      <c r="D64" s="56"/>
      <c r="CT64" s="56"/>
      <c r="CU64" s="56"/>
    </row>
    <row r="65" spans="4:99" ht="11.25">
      <c r="D65" s="56"/>
      <c r="CT65" s="56"/>
      <c r="CU65" s="56"/>
    </row>
    <row r="66" spans="4:99" ht="11.25">
      <c r="D66" s="56"/>
      <c r="CT66" s="56"/>
      <c r="CU66" s="56"/>
    </row>
    <row r="67" spans="4:99" ht="11.25">
      <c r="D67" s="56"/>
      <c r="CT67" s="56"/>
      <c r="CU67" s="56"/>
    </row>
    <row r="68" spans="4:99" ht="11.25">
      <c r="D68" s="56"/>
      <c r="CT68" s="56"/>
      <c r="CU68" s="56"/>
    </row>
    <row r="69" spans="4:99" ht="11.25">
      <c r="D69" s="56"/>
      <c r="CT69" s="56"/>
      <c r="CU69" s="56"/>
    </row>
    <row r="70" spans="4:99" ht="11.25">
      <c r="D70" s="56"/>
      <c r="CT70" s="56"/>
      <c r="CU70" s="56"/>
    </row>
    <row r="71" spans="4:99" ht="11.25">
      <c r="D71" s="56"/>
      <c r="CT71" s="56"/>
      <c r="CU71" s="56"/>
    </row>
    <row r="72" spans="4:99" ht="11.25">
      <c r="D72" s="56"/>
      <c r="CT72" s="56"/>
      <c r="CU72" s="56"/>
    </row>
    <row r="73" spans="4:99" ht="11.25">
      <c r="D73" s="56"/>
      <c r="CT73" s="56"/>
      <c r="CU73" s="56"/>
    </row>
    <row r="74" spans="4:99" ht="11.25">
      <c r="D74" s="56"/>
      <c r="CT74" s="56"/>
      <c r="CU74" s="56"/>
    </row>
    <row r="75" spans="4:99" ht="11.25">
      <c r="D75" s="56"/>
      <c r="CT75" s="56"/>
      <c r="CU75" s="56"/>
    </row>
    <row r="76" spans="4:99" ht="11.25">
      <c r="D76" s="56"/>
      <c r="CT76" s="56"/>
      <c r="CU76" s="56"/>
    </row>
    <row r="77" spans="4:99" ht="11.25">
      <c r="D77" s="56"/>
      <c r="CT77" s="56"/>
      <c r="CU77" s="56"/>
    </row>
    <row r="78" spans="4:99" ht="11.25">
      <c r="D78" s="56"/>
      <c r="CT78" s="56"/>
      <c r="CU78" s="56"/>
    </row>
    <row r="79" spans="4:99" ht="11.25">
      <c r="D79" s="56"/>
      <c r="CT79" s="56"/>
      <c r="CU79" s="56"/>
    </row>
    <row r="80" spans="4:99" ht="11.25">
      <c r="D80" s="56"/>
      <c r="CT80" s="56"/>
      <c r="CU80" s="56"/>
    </row>
    <row r="81" spans="4:99" ht="11.25">
      <c r="D81" s="56"/>
      <c r="CT81" s="56"/>
      <c r="CU81" s="56"/>
    </row>
    <row r="82" spans="4:99" ht="11.25">
      <c r="D82" s="56"/>
      <c r="CT82" s="56"/>
      <c r="CU82" s="56"/>
    </row>
    <row r="83" spans="4:99" ht="11.25">
      <c r="D83" s="56"/>
      <c r="CT83" s="56"/>
      <c r="CU83" s="56"/>
    </row>
    <row r="84" spans="4:99" ht="11.25">
      <c r="D84" s="56"/>
      <c r="CT84" s="56"/>
      <c r="CU84" s="56"/>
    </row>
    <row r="85" spans="4:99" ht="11.25">
      <c r="D85" s="56"/>
      <c r="CT85" s="56"/>
      <c r="CU85" s="56"/>
    </row>
    <row r="86" spans="4:99" ht="11.25">
      <c r="D86" s="56"/>
      <c r="CT86" s="56"/>
      <c r="CU86" s="56"/>
    </row>
    <row r="87" spans="4:99" ht="11.25">
      <c r="D87" s="56"/>
      <c r="CT87" s="56"/>
      <c r="CU87" s="56"/>
    </row>
    <row r="88" spans="4:99" ht="11.25">
      <c r="D88" s="56"/>
      <c r="CT88" s="56"/>
      <c r="CU88" s="56"/>
    </row>
    <row r="89" spans="4:99" ht="11.25">
      <c r="D89" s="56"/>
      <c r="CT89" s="56"/>
      <c r="CU89" s="56"/>
    </row>
    <row r="90" spans="4:99" ht="11.25">
      <c r="D90" s="56"/>
      <c r="CT90" s="56"/>
      <c r="CU90" s="56"/>
    </row>
    <row r="91" spans="4:99" ht="11.25">
      <c r="D91" s="56"/>
      <c r="CT91" s="56"/>
      <c r="CU91" s="56"/>
    </row>
    <row r="92" spans="4:99" ht="11.25">
      <c r="D92" s="56"/>
      <c r="CT92" s="56"/>
      <c r="CU92" s="56"/>
    </row>
    <row r="93" spans="4:99" ht="11.25">
      <c r="D93" s="56"/>
      <c r="CT93" s="56"/>
      <c r="CU93" s="56"/>
    </row>
    <row r="94" spans="4:99" ht="11.25">
      <c r="D94" s="56"/>
      <c r="CT94" s="56"/>
      <c r="CU94" s="56"/>
    </row>
    <row r="95" spans="4:99" ht="11.25">
      <c r="D95" s="56"/>
      <c r="CT95" s="56"/>
      <c r="CU95" s="56"/>
    </row>
    <row r="96" spans="4:99" ht="11.25">
      <c r="D96" s="56"/>
      <c r="CT96" s="56"/>
      <c r="CU96" s="56"/>
    </row>
    <row r="97" spans="4:99" ht="11.25">
      <c r="D97" s="56"/>
      <c r="CT97" s="56"/>
      <c r="CU97" s="56"/>
    </row>
    <row r="98" spans="4:99" ht="11.25">
      <c r="D98" s="56"/>
      <c r="CT98" s="56"/>
      <c r="CU98" s="56"/>
    </row>
    <row r="99" spans="4:99" ht="11.25">
      <c r="D99" s="56"/>
      <c r="CT99" s="56"/>
      <c r="CU99" s="56"/>
    </row>
    <row r="100" spans="4:99" ht="11.25">
      <c r="D100" s="56"/>
      <c r="CT100" s="56"/>
      <c r="CU100" s="56"/>
    </row>
    <row r="101" spans="4:99" ht="11.25">
      <c r="D101" s="56"/>
      <c r="CT101" s="56"/>
      <c r="CU101" s="56"/>
    </row>
    <row r="102" spans="4:99" ht="11.25">
      <c r="D102" s="56"/>
      <c r="CT102" s="56"/>
      <c r="CU102" s="56"/>
    </row>
    <row r="103" spans="4:99" ht="11.25">
      <c r="D103" s="56"/>
      <c r="CT103" s="56"/>
      <c r="CU103" s="56"/>
    </row>
    <row r="104" spans="4:99" ht="11.25">
      <c r="D104" s="56"/>
      <c r="CT104" s="56"/>
      <c r="CU104" s="56"/>
    </row>
    <row r="105" spans="4:99" ht="11.25">
      <c r="D105" s="56"/>
      <c r="CT105" s="56"/>
      <c r="CU105" s="56"/>
    </row>
    <row r="106" spans="4:99" ht="11.25">
      <c r="D106" s="56"/>
      <c r="CT106" s="56"/>
      <c r="CU106" s="56"/>
    </row>
    <row r="107" spans="4:99" ht="11.25">
      <c r="D107" s="56"/>
      <c r="CT107" s="56"/>
      <c r="CU107" s="56"/>
    </row>
    <row r="108" spans="4:99" ht="11.25">
      <c r="D108" s="56"/>
      <c r="CT108" s="56"/>
      <c r="CU108" s="56"/>
    </row>
    <row r="109" spans="4:99" ht="11.25">
      <c r="D109" s="56"/>
      <c r="CT109" s="56"/>
      <c r="CU109" s="56"/>
    </row>
    <row r="110" spans="4:99" ht="11.25">
      <c r="D110" s="56"/>
      <c r="CT110" s="56"/>
      <c r="CU110" s="56"/>
    </row>
    <row r="111" spans="4:99" ht="11.25">
      <c r="D111" s="56"/>
      <c r="CT111" s="56"/>
      <c r="CU111" s="56"/>
    </row>
    <row r="112" spans="4:99" ht="11.25">
      <c r="D112" s="56"/>
      <c r="CT112" s="56"/>
      <c r="CU112" s="56"/>
    </row>
    <row r="113" spans="4:99" ht="11.25">
      <c r="D113" s="56"/>
      <c r="CT113" s="56"/>
      <c r="CU113" s="56"/>
    </row>
    <row r="114" spans="4:99" ht="11.25">
      <c r="D114" s="56"/>
      <c r="CT114" s="56"/>
      <c r="CU114" s="56"/>
    </row>
    <row r="115" spans="4:99" ht="11.25">
      <c r="D115" s="56"/>
      <c r="CT115" s="56"/>
      <c r="CU115" s="56"/>
    </row>
    <row r="116" spans="4:99" ht="11.25">
      <c r="D116" s="56"/>
      <c r="CT116" s="56"/>
      <c r="CU116" s="56"/>
    </row>
    <row r="117" spans="4:99" ht="11.25">
      <c r="D117" s="56"/>
      <c r="CT117" s="56"/>
      <c r="CU117" s="56"/>
    </row>
    <row r="118" spans="4:99" ht="11.25">
      <c r="D118" s="56"/>
      <c r="CT118" s="56"/>
      <c r="CU118" s="56"/>
    </row>
    <row r="119" spans="4:99" ht="11.25">
      <c r="D119" s="56"/>
      <c r="CT119" s="56"/>
      <c r="CU119" s="56"/>
    </row>
    <row r="120" spans="4:99" ht="11.25">
      <c r="D120" s="56"/>
      <c r="CT120" s="56"/>
      <c r="CU120" s="56"/>
    </row>
    <row r="121" spans="4:99" ht="11.25">
      <c r="D121" s="56"/>
      <c r="CT121" s="56"/>
      <c r="CU121" s="56"/>
    </row>
    <row r="122" spans="4:99" ht="11.25">
      <c r="D122" s="56"/>
      <c r="CT122" s="56"/>
      <c r="CU122" s="56"/>
    </row>
    <row r="123" spans="4:99" ht="11.25">
      <c r="D123" s="56"/>
      <c r="CT123" s="56"/>
      <c r="CU123" s="56"/>
    </row>
    <row r="124" spans="4:99" ht="11.25">
      <c r="D124" s="56"/>
      <c r="CT124" s="56"/>
      <c r="CU124" s="56"/>
    </row>
    <row r="125" spans="4:99" ht="11.25">
      <c r="D125" s="56"/>
      <c r="CT125" s="56"/>
      <c r="CU125" s="56"/>
    </row>
    <row r="126" spans="4:99" ht="11.25">
      <c r="D126" s="56"/>
      <c r="CT126" s="56"/>
      <c r="CU126" s="56"/>
    </row>
    <row r="127" spans="4:99" ht="11.25">
      <c r="D127" s="56"/>
      <c r="CT127" s="56"/>
      <c r="CU127" s="56"/>
    </row>
    <row r="128" spans="4:99" ht="11.25">
      <c r="D128" s="56"/>
      <c r="CT128" s="56"/>
      <c r="CU128" s="56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epidem</dc:creator>
  <cp:keywords/>
  <dc:description/>
  <cp:lastModifiedBy>Rocio Martinez Gutierrez</cp:lastModifiedBy>
  <dcterms:created xsi:type="dcterms:W3CDTF">2009-08-17T14:32:56Z</dcterms:created>
  <dcterms:modified xsi:type="dcterms:W3CDTF">2016-03-15T18:03:54Z</dcterms:modified>
  <cp:category/>
  <cp:version/>
  <cp:contentType/>
  <cp:contentStatus/>
</cp:coreProperties>
</file>