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<sst xmlns="http://schemas.openxmlformats.org/spreadsheetml/2006/main" count="1112" uniqueCount="498">
  <si>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</si>
  <si>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</si>
  <si>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</si>
  <si>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</si>
  <si>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</si>
  <si>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</si>
  <si>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</si>
  <si>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</si>
  <si>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</si>
  <si>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</si>
  <si>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</si>
  <si>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</si>
  <si>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</si>
  <si>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</si>
  <si>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</si>
  <si>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</si>
  <si>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</si>
  <si>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</si>
  <si>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</si>
  <si>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</si>
  <si>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X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</si>
  <si>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</si>
  <si>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</si>
  <si>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</si>
  <si>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</si>
  <si>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</si>
  <si>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</si>
  <si>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</si>
  <si>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</si>
  <si>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</si>
  <si>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</si>
  <si>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</si>
  <si>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</si>
  <si>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</si>
  <si>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</si>
  <si>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</si>
  <si>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</si>
  <si>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</si>
  <si>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</si>
  <si>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</si>
  <si>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</si>
  <si>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</si>
  <si>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</si>
  <si>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</si>
  <si>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</si>
  <si>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</si>
  <si>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</si>
  <si>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</si>
  <si>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</si>
  <si>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</si>
  <si>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</si>
  <si>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Chiloé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</si>
  <si>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</si>
  <si>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</si>
  <si>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</si>
  <si>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</si>
  <si>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</si>
  <si>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</si>
  <si>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</si>
  <si>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</si>
  <si>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</si>
  <si>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</si>
  <si>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</si>
  <si>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</si>
  <si>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</si>
  <si>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</si>
  <si>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</si>
  <si>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</si>
  <si>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 xml:space="preserve">Corporación </t>
  </si>
  <si>
    <t>Dirección Municipal</t>
  </si>
  <si>
    <t>Costo Fijo</t>
  </si>
  <si>
    <t>Sin Servicio</t>
  </si>
  <si>
    <t>No informado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</si>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</sst>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182" fontId="3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 vertical="top" wrapText="1"/>
    </xf>
    <xf numFmtId="181" fontId="4" fillId="33" borderId="0" xfId="0" applyNumberFormat="1" applyFont="1" applyFill="1" applyBorder="1" applyAlignment="1">
      <alignment horizontal="right" wrapText="1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81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0">
      <selection activeCell="E163" sqref="E163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3" t="s">
        <v>214</v>
      </c>
      <c r="B1" s="63" t="s">
        <v>215</v>
      </c>
      <c r="C1" s="63" t="s">
        <v>216</v>
      </c>
      <c r="D1" s="63" t="s">
        <v>217</v>
      </c>
      <c r="E1" s="63" t="s">
        <v>218</v>
      </c>
    </row>
    <row r="2" spans="1:5" ht="12.75">
      <c r="A2" s="69" t="s">
        <v>137</v>
      </c>
      <c r="B2" s="64" t="s">
        <v>220</v>
      </c>
      <c r="C2" s="64" t="s">
        <v>221</v>
      </c>
      <c r="D2" s="64" t="s">
        <v>222</v>
      </c>
      <c r="E2" s="64">
        <v>2009</v>
      </c>
    </row>
    <row r="3" spans="1:5" ht="12.75">
      <c r="A3" s="68" t="s">
        <v>136</v>
      </c>
      <c r="B3" s="64" t="s">
        <v>220</v>
      </c>
      <c r="C3" s="64" t="s">
        <v>223</v>
      </c>
      <c r="D3" s="64" t="s">
        <v>222</v>
      </c>
      <c r="E3" s="64">
        <v>2009</v>
      </c>
    </row>
    <row r="4" spans="1:5" ht="12.75">
      <c r="A4" s="68" t="s">
        <v>138</v>
      </c>
      <c r="B4" s="64" t="s">
        <v>224</v>
      </c>
      <c r="C4" s="64" t="s">
        <v>225</v>
      </c>
      <c r="D4" s="64" t="s">
        <v>225</v>
      </c>
      <c r="E4" s="64" t="s">
        <v>225</v>
      </c>
    </row>
    <row r="5" spans="1:5" ht="12.75">
      <c r="A5" s="68" t="s">
        <v>219</v>
      </c>
      <c r="B5" s="64" t="s">
        <v>226</v>
      </c>
      <c r="C5" s="64" t="s">
        <v>225</v>
      </c>
      <c r="D5" s="64" t="s">
        <v>225</v>
      </c>
      <c r="E5" s="64" t="s">
        <v>225</v>
      </c>
    </row>
    <row r="6" spans="1:5" ht="12.75">
      <c r="A6" s="68" t="s">
        <v>0</v>
      </c>
      <c r="B6" s="64" t="s">
        <v>227</v>
      </c>
      <c r="C6" s="64" t="s">
        <v>225</v>
      </c>
      <c r="D6" s="64" t="s">
        <v>225</v>
      </c>
      <c r="E6" s="64" t="s">
        <v>225</v>
      </c>
    </row>
    <row r="7" spans="1:5" ht="12.75">
      <c r="A7" s="70" t="s">
        <v>1</v>
      </c>
      <c r="B7" s="65" t="s">
        <v>230</v>
      </c>
      <c r="C7" s="65" t="s">
        <v>228</v>
      </c>
      <c r="D7" s="65" t="s">
        <v>229</v>
      </c>
      <c r="E7" s="65">
        <v>2008</v>
      </c>
    </row>
    <row r="8" spans="1:5" ht="12.75">
      <c r="A8" s="71" t="s">
        <v>2</v>
      </c>
      <c r="B8" s="65" t="s">
        <v>231</v>
      </c>
      <c r="C8" s="65" t="s">
        <v>232</v>
      </c>
      <c r="D8" s="65" t="s">
        <v>233</v>
      </c>
      <c r="E8" s="65">
        <v>2009</v>
      </c>
    </row>
    <row r="9" spans="1:5" ht="12.75">
      <c r="A9" s="70" t="s">
        <v>3</v>
      </c>
      <c r="B9" s="64" t="s">
        <v>234</v>
      </c>
      <c r="C9" s="65" t="s">
        <v>235</v>
      </c>
      <c r="D9" s="65" t="s">
        <v>236</v>
      </c>
      <c r="E9" s="65">
        <v>2009</v>
      </c>
    </row>
    <row r="10" spans="1:5" ht="12.75">
      <c r="A10" s="72" t="s">
        <v>4</v>
      </c>
      <c r="B10" s="64" t="s">
        <v>237</v>
      </c>
      <c r="C10" s="64" t="s">
        <v>239</v>
      </c>
      <c r="D10" s="65" t="s">
        <v>238</v>
      </c>
      <c r="E10" s="65">
        <v>2009</v>
      </c>
    </row>
    <row r="11" spans="1:5" ht="12.75">
      <c r="A11" s="73" t="s">
        <v>73</v>
      </c>
      <c r="B11" s="64" t="s">
        <v>240</v>
      </c>
      <c r="C11" s="64" t="s">
        <v>241</v>
      </c>
      <c r="D11" s="65" t="s">
        <v>238</v>
      </c>
      <c r="E11" s="65">
        <v>2009</v>
      </c>
    </row>
    <row r="12" spans="1:5" ht="12.75">
      <c r="A12" s="71" t="s">
        <v>5</v>
      </c>
      <c r="B12" s="64" t="s">
        <v>242</v>
      </c>
      <c r="C12" s="65" t="s">
        <v>243</v>
      </c>
      <c r="D12" s="65" t="s">
        <v>233</v>
      </c>
      <c r="E12" s="65">
        <v>2009</v>
      </c>
    </row>
    <row r="13" spans="1:5" ht="12.75">
      <c r="A13" s="74" t="s">
        <v>6</v>
      </c>
      <c r="B13" s="64" t="s">
        <v>244</v>
      </c>
      <c r="C13" s="65" t="s">
        <v>245</v>
      </c>
      <c r="D13" s="65" t="s">
        <v>233</v>
      </c>
      <c r="E13" s="65">
        <v>2009</v>
      </c>
    </row>
    <row r="14" spans="1:5" ht="12.75">
      <c r="A14" s="71" t="s">
        <v>7</v>
      </c>
      <c r="B14" s="64" t="s">
        <v>246</v>
      </c>
      <c r="C14" s="65" t="s">
        <v>243</v>
      </c>
      <c r="D14" s="65" t="s">
        <v>233</v>
      </c>
      <c r="E14" s="65">
        <v>2009</v>
      </c>
    </row>
    <row r="15" spans="1:5" ht="12.75">
      <c r="A15" s="74" t="s">
        <v>8</v>
      </c>
      <c r="B15" s="64" t="s">
        <v>247</v>
      </c>
      <c r="C15" s="65" t="s">
        <v>245</v>
      </c>
      <c r="D15" s="65" t="s">
        <v>233</v>
      </c>
      <c r="E15" s="65">
        <v>2009</v>
      </c>
    </row>
    <row r="16" spans="1:5" ht="12.75">
      <c r="A16" s="74" t="s">
        <v>9</v>
      </c>
      <c r="B16" s="65" t="s">
        <v>248</v>
      </c>
      <c r="C16" s="65" t="s">
        <v>249</v>
      </c>
      <c r="D16" s="65" t="s">
        <v>238</v>
      </c>
      <c r="E16" s="65">
        <v>2009</v>
      </c>
    </row>
    <row r="17" spans="1:5" ht="12.75">
      <c r="A17" s="71" t="s">
        <v>10</v>
      </c>
      <c r="B17" s="65" t="s">
        <v>250</v>
      </c>
      <c r="C17" s="65" t="s">
        <v>243</v>
      </c>
      <c r="D17" s="65" t="s">
        <v>233</v>
      </c>
      <c r="E17" s="65">
        <v>2009</v>
      </c>
    </row>
    <row r="18" spans="1:5" ht="12.75">
      <c r="A18" s="74" t="s">
        <v>11</v>
      </c>
      <c r="B18" s="65" t="s">
        <v>251</v>
      </c>
      <c r="C18" s="65" t="s">
        <v>245</v>
      </c>
      <c r="D18" s="65" t="s">
        <v>233</v>
      </c>
      <c r="E18" s="65">
        <v>2009</v>
      </c>
    </row>
    <row r="19" spans="1:5" ht="12.75">
      <c r="A19" s="71" t="s">
        <v>12</v>
      </c>
      <c r="B19" s="65" t="s">
        <v>252</v>
      </c>
      <c r="C19" s="65" t="s">
        <v>243</v>
      </c>
      <c r="D19" s="65" t="s">
        <v>233</v>
      </c>
      <c r="E19" s="65">
        <v>2009</v>
      </c>
    </row>
    <row r="20" spans="1:5" ht="12.75">
      <c r="A20" s="74" t="s">
        <v>13</v>
      </c>
      <c r="B20" s="65" t="s">
        <v>253</v>
      </c>
      <c r="C20" s="65" t="s">
        <v>245</v>
      </c>
      <c r="D20" s="65" t="s">
        <v>233</v>
      </c>
      <c r="E20" s="65">
        <v>2009</v>
      </c>
    </row>
    <row r="21" spans="1:5" ht="12.75">
      <c r="A21" s="71" t="s">
        <v>14</v>
      </c>
      <c r="B21" s="65" t="s">
        <v>254</v>
      </c>
      <c r="C21" s="65" t="s">
        <v>243</v>
      </c>
      <c r="D21" s="65" t="s">
        <v>233</v>
      </c>
      <c r="E21" s="65">
        <v>2009</v>
      </c>
    </row>
    <row r="22" spans="1:5" ht="12.75">
      <c r="A22" s="74" t="s">
        <v>15</v>
      </c>
      <c r="B22" s="65" t="s">
        <v>255</v>
      </c>
      <c r="C22" s="65" t="s">
        <v>245</v>
      </c>
      <c r="D22" s="65" t="s">
        <v>233</v>
      </c>
      <c r="E22" s="65">
        <v>2009</v>
      </c>
    </row>
    <row r="23" spans="1:5" ht="12.75">
      <c r="A23" s="74" t="s">
        <v>16</v>
      </c>
      <c r="B23" s="65" t="s">
        <v>256</v>
      </c>
      <c r="C23" s="64" t="s">
        <v>257</v>
      </c>
      <c r="D23" s="65" t="s">
        <v>238</v>
      </c>
      <c r="E23" s="65">
        <v>2009</v>
      </c>
    </row>
    <row r="24" spans="1:5" ht="12.75">
      <c r="A24" s="66" t="s">
        <v>17</v>
      </c>
      <c r="B24" s="65" t="s">
        <v>258</v>
      </c>
      <c r="C24" s="64" t="s">
        <v>259</v>
      </c>
      <c r="D24" s="65" t="s">
        <v>238</v>
      </c>
      <c r="E24" s="65">
        <v>2009</v>
      </c>
    </row>
    <row r="25" spans="1:5" ht="12.75">
      <c r="A25" s="71" t="s">
        <v>18</v>
      </c>
      <c r="B25" s="65" t="s">
        <v>260</v>
      </c>
      <c r="C25" s="65" t="s">
        <v>232</v>
      </c>
      <c r="D25" s="65" t="s">
        <v>233</v>
      </c>
      <c r="E25" s="65">
        <v>2020</v>
      </c>
    </row>
    <row r="26" spans="1:5" ht="12.75">
      <c r="A26" s="72" t="s">
        <v>19</v>
      </c>
      <c r="B26" s="64" t="s">
        <v>261</v>
      </c>
      <c r="C26" s="64" t="s">
        <v>239</v>
      </c>
      <c r="D26" s="65" t="s">
        <v>238</v>
      </c>
      <c r="E26" s="65">
        <v>2020</v>
      </c>
    </row>
    <row r="27" spans="1:5" ht="12.75">
      <c r="A27" s="73" t="s">
        <v>74</v>
      </c>
      <c r="B27" s="64" t="s">
        <v>262</v>
      </c>
      <c r="C27" s="64" t="s">
        <v>241</v>
      </c>
      <c r="D27" s="65" t="s">
        <v>238</v>
      </c>
      <c r="E27" s="65">
        <v>2020</v>
      </c>
    </row>
    <row r="28" spans="1:5" ht="12.75">
      <c r="A28" s="74" t="s">
        <v>75</v>
      </c>
      <c r="B28" s="64" t="s">
        <v>263</v>
      </c>
      <c r="C28" s="65" t="s">
        <v>245</v>
      </c>
      <c r="D28" s="64" t="s">
        <v>265</v>
      </c>
      <c r="E28" s="65">
        <v>2006</v>
      </c>
    </row>
    <row r="29" spans="1:5" ht="12.75">
      <c r="A29" s="74" t="s">
        <v>53</v>
      </c>
      <c r="B29" s="65" t="s">
        <v>264</v>
      </c>
      <c r="C29" s="65" t="s">
        <v>245</v>
      </c>
      <c r="D29" s="64" t="s">
        <v>265</v>
      </c>
      <c r="E29" s="65">
        <v>2006</v>
      </c>
    </row>
    <row r="30" spans="1:5" ht="12.75">
      <c r="A30" s="75" t="s">
        <v>54</v>
      </c>
      <c r="B30" s="64" t="s">
        <v>266</v>
      </c>
      <c r="C30" s="64" t="s">
        <v>267</v>
      </c>
      <c r="D30" s="64" t="s">
        <v>268</v>
      </c>
      <c r="E30" s="64">
        <v>2008</v>
      </c>
    </row>
    <row r="31" spans="1:5" ht="12.75">
      <c r="A31" s="68" t="s">
        <v>55</v>
      </c>
      <c r="B31" s="64" t="s">
        <v>269</v>
      </c>
      <c r="C31" s="64" t="s">
        <v>270</v>
      </c>
      <c r="D31" s="64" t="s">
        <v>268</v>
      </c>
      <c r="E31" s="64">
        <v>2008</v>
      </c>
    </row>
    <row r="32" spans="1:5" ht="12.75">
      <c r="A32" s="68" t="s">
        <v>64</v>
      </c>
      <c r="B32" s="64" t="s">
        <v>271</v>
      </c>
      <c r="C32" s="64" t="s">
        <v>272</v>
      </c>
      <c r="D32" s="64" t="s">
        <v>268</v>
      </c>
      <c r="E32" s="64">
        <v>2008</v>
      </c>
    </row>
    <row r="33" spans="1:5" ht="12.75">
      <c r="A33" s="68" t="s">
        <v>56</v>
      </c>
      <c r="B33" s="64" t="s">
        <v>273</v>
      </c>
      <c r="C33" s="64" t="s">
        <v>267</v>
      </c>
      <c r="D33" s="64" t="s">
        <v>268</v>
      </c>
      <c r="E33" s="64">
        <v>2008</v>
      </c>
    </row>
    <row r="34" spans="1:5" ht="12.75">
      <c r="A34" s="76" t="s">
        <v>83</v>
      </c>
      <c r="B34" s="86" t="s">
        <v>274</v>
      </c>
      <c r="C34" s="64" t="s">
        <v>275</v>
      </c>
      <c r="D34" s="65" t="s">
        <v>276</v>
      </c>
      <c r="E34" s="65">
        <v>2003</v>
      </c>
    </row>
    <row r="35" spans="1:5" ht="12.75">
      <c r="A35" s="76" t="s">
        <v>57</v>
      </c>
      <c r="B35" s="64" t="s">
        <v>277</v>
      </c>
      <c r="C35" s="64" t="s">
        <v>275</v>
      </c>
      <c r="D35" s="65" t="s">
        <v>278</v>
      </c>
      <c r="E35" s="65">
        <v>2006</v>
      </c>
    </row>
    <row r="36" spans="1:5" ht="12.75">
      <c r="A36" s="68" t="s">
        <v>59</v>
      </c>
      <c r="B36" s="86" t="s">
        <v>281</v>
      </c>
      <c r="C36" s="64" t="s">
        <v>275</v>
      </c>
      <c r="D36" s="64" t="s">
        <v>280</v>
      </c>
      <c r="E36" s="64">
        <v>2006</v>
      </c>
    </row>
    <row r="37" spans="1:5" ht="12.75">
      <c r="A37" s="68" t="s">
        <v>60</v>
      </c>
      <c r="B37" s="86" t="s">
        <v>282</v>
      </c>
      <c r="C37" s="64" t="s">
        <v>275</v>
      </c>
      <c r="D37" s="64" t="s">
        <v>280</v>
      </c>
      <c r="E37" s="64">
        <v>2006</v>
      </c>
    </row>
    <row r="38" spans="1:5" ht="12.75">
      <c r="A38" s="68" t="s">
        <v>61</v>
      </c>
      <c r="B38" s="87" t="s">
        <v>283</v>
      </c>
      <c r="C38" s="64" t="s">
        <v>275</v>
      </c>
      <c r="D38" s="64" t="s">
        <v>280</v>
      </c>
      <c r="E38" s="64">
        <v>2006</v>
      </c>
    </row>
    <row r="39" spans="1:5" ht="12.75">
      <c r="A39" s="68" t="s">
        <v>62</v>
      </c>
      <c r="B39" s="87" t="s">
        <v>284</v>
      </c>
      <c r="C39" s="64" t="s">
        <v>275</v>
      </c>
      <c r="D39" s="64" t="s">
        <v>280</v>
      </c>
      <c r="E39" s="64">
        <v>2006</v>
      </c>
    </row>
    <row r="40" spans="1:5" ht="12.75">
      <c r="A40" s="55" t="s">
        <v>58</v>
      </c>
      <c r="B40" s="86" t="s">
        <v>279</v>
      </c>
      <c r="C40" s="64" t="s">
        <v>275</v>
      </c>
      <c r="D40" s="64" t="s">
        <v>280</v>
      </c>
      <c r="E40" s="64">
        <v>2006</v>
      </c>
    </row>
    <row r="41" spans="1:5" s="61" customFormat="1" ht="11.25">
      <c r="A41" s="68" t="s">
        <v>123</v>
      </c>
      <c r="B41" s="64" t="s">
        <v>285</v>
      </c>
      <c r="C41" s="64" t="s">
        <v>286</v>
      </c>
      <c r="D41" s="64" t="s">
        <v>280</v>
      </c>
      <c r="E41" s="64">
        <v>2006</v>
      </c>
    </row>
    <row r="42" spans="1:5" s="61" customFormat="1" ht="11.25">
      <c r="A42" s="68" t="s">
        <v>124</v>
      </c>
      <c r="B42" s="64" t="s">
        <v>287</v>
      </c>
      <c r="C42" s="64" t="s">
        <v>286</v>
      </c>
      <c r="D42" s="64" t="s">
        <v>280</v>
      </c>
      <c r="E42" s="64">
        <v>2006</v>
      </c>
    </row>
    <row r="43" spans="1:5" ht="12.75">
      <c r="A43" s="77" t="s">
        <v>63</v>
      </c>
      <c r="B43" s="64" t="s">
        <v>478</v>
      </c>
      <c r="C43" s="64" t="s">
        <v>289</v>
      </c>
      <c r="D43" s="64" t="s">
        <v>288</v>
      </c>
      <c r="E43" s="64">
        <v>2008</v>
      </c>
    </row>
    <row r="44" spans="1:5" ht="12.75">
      <c r="A44" s="68" t="s">
        <v>76</v>
      </c>
      <c r="B44" s="64" t="s">
        <v>290</v>
      </c>
      <c r="C44" s="64" t="s">
        <v>291</v>
      </c>
      <c r="D44" s="64" t="s">
        <v>265</v>
      </c>
      <c r="E44" s="65">
        <v>2006</v>
      </c>
    </row>
    <row r="45" spans="1:5" ht="12.75">
      <c r="A45" s="68" t="s">
        <v>77</v>
      </c>
      <c r="B45" s="64" t="s">
        <v>292</v>
      </c>
      <c r="C45" s="64" t="s">
        <v>291</v>
      </c>
      <c r="D45" s="64" t="s">
        <v>265</v>
      </c>
      <c r="E45" s="65">
        <v>2006</v>
      </c>
    </row>
    <row r="46" spans="1:5" ht="12.75">
      <c r="A46" s="78" t="s">
        <v>78</v>
      </c>
      <c r="B46" s="64" t="s">
        <v>293</v>
      </c>
      <c r="C46" s="64" t="s">
        <v>291</v>
      </c>
      <c r="D46" s="64" t="s">
        <v>265</v>
      </c>
      <c r="E46" s="65">
        <v>2006</v>
      </c>
    </row>
    <row r="47" spans="1:5" ht="11.25" customHeight="1">
      <c r="A47" s="79" t="s">
        <v>125</v>
      </c>
      <c r="B47" s="86" t="s">
        <v>295</v>
      </c>
      <c r="C47" s="86" t="s">
        <v>294</v>
      </c>
      <c r="D47" s="64" t="s">
        <v>296</v>
      </c>
      <c r="E47" s="65">
        <v>2003</v>
      </c>
    </row>
    <row r="48" spans="1:5" ht="12.75">
      <c r="A48" s="68" t="s">
        <v>80</v>
      </c>
      <c r="B48" s="86" t="s">
        <v>298</v>
      </c>
      <c r="C48" s="67" t="s">
        <v>245</v>
      </c>
      <c r="D48" s="64" t="s">
        <v>265</v>
      </c>
      <c r="E48" s="65">
        <v>2006</v>
      </c>
    </row>
    <row r="49" spans="1:5" ht="12.75">
      <c r="A49" s="68" t="s">
        <v>81</v>
      </c>
      <c r="B49" s="86" t="s">
        <v>299</v>
      </c>
      <c r="C49" s="67" t="s">
        <v>245</v>
      </c>
      <c r="D49" s="64" t="s">
        <v>265</v>
      </c>
      <c r="E49" s="65">
        <v>2006</v>
      </c>
    </row>
    <row r="50" spans="1:5" ht="12.75">
      <c r="A50" s="68" t="s">
        <v>79</v>
      </c>
      <c r="B50" s="86" t="s">
        <v>301</v>
      </c>
      <c r="C50" s="64" t="s">
        <v>245</v>
      </c>
      <c r="D50" s="64" t="s">
        <v>265</v>
      </c>
      <c r="E50" s="65">
        <v>2006</v>
      </c>
    </row>
    <row r="51" spans="1:5" ht="12.75">
      <c r="A51" s="68" t="s">
        <v>82</v>
      </c>
      <c r="B51" s="86" t="s">
        <v>300</v>
      </c>
      <c r="C51" s="67" t="s">
        <v>245</v>
      </c>
      <c r="D51" s="64" t="s">
        <v>265</v>
      </c>
      <c r="E51" s="65">
        <v>2006</v>
      </c>
    </row>
    <row r="52" spans="1:5" ht="12.75">
      <c r="A52" s="80" t="s">
        <v>84</v>
      </c>
      <c r="B52" s="86" t="s">
        <v>297</v>
      </c>
      <c r="C52" s="67" t="s">
        <v>245</v>
      </c>
      <c r="D52" s="64" t="s">
        <v>265</v>
      </c>
      <c r="E52" s="65">
        <v>2006</v>
      </c>
    </row>
    <row r="53" spans="1:5" ht="12.75">
      <c r="A53" s="68" t="s">
        <v>95</v>
      </c>
      <c r="B53" s="86" t="s">
        <v>303</v>
      </c>
      <c r="C53" s="64" t="s">
        <v>302</v>
      </c>
      <c r="D53" s="64" t="s">
        <v>265</v>
      </c>
      <c r="E53" s="65">
        <v>2006</v>
      </c>
    </row>
    <row r="54" spans="1:5" ht="12.75">
      <c r="A54" s="55" t="s">
        <v>99</v>
      </c>
      <c r="B54" s="86" t="s">
        <v>480</v>
      </c>
      <c r="C54" s="67" t="s">
        <v>245</v>
      </c>
      <c r="D54" s="64" t="s">
        <v>265</v>
      </c>
      <c r="E54" s="65">
        <v>2006</v>
      </c>
    </row>
    <row r="55" spans="1:5" ht="12.75">
      <c r="A55" s="68" t="s">
        <v>85</v>
      </c>
      <c r="B55" s="86" t="s">
        <v>304</v>
      </c>
      <c r="C55" s="64" t="s">
        <v>302</v>
      </c>
      <c r="D55" s="64" t="s">
        <v>265</v>
      </c>
      <c r="E55" s="65">
        <v>2006</v>
      </c>
    </row>
    <row r="56" spans="1:5" ht="12.75">
      <c r="A56" s="68" t="s">
        <v>126</v>
      </c>
      <c r="B56" s="86" t="s">
        <v>305</v>
      </c>
      <c r="C56" s="64" t="s">
        <v>302</v>
      </c>
      <c r="D56" s="64" t="s">
        <v>265</v>
      </c>
      <c r="E56" s="65">
        <v>2006</v>
      </c>
    </row>
    <row r="57" spans="1:5" ht="12.75">
      <c r="A57" s="81" t="s">
        <v>86</v>
      </c>
      <c r="B57" s="88" t="s">
        <v>306</v>
      </c>
      <c r="C57" s="64" t="s">
        <v>245</v>
      </c>
      <c r="D57" s="64" t="s">
        <v>307</v>
      </c>
      <c r="E57" s="64">
        <v>2002</v>
      </c>
    </row>
    <row r="58" spans="1:5" ht="12.75">
      <c r="A58" s="81" t="s">
        <v>87</v>
      </c>
      <c r="B58" s="88" t="s">
        <v>308</v>
      </c>
      <c r="C58" s="64" t="s">
        <v>245</v>
      </c>
      <c r="D58" s="64" t="s">
        <v>307</v>
      </c>
      <c r="E58" s="64">
        <v>2002</v>
      </c>
    </row>
    <row r="59" spans="1:5" ht="12.75">
      <c r="A59" s="81" t="s">
        <v>88</v>
      </c>
      <c r="B59" s="88" t="s">
        <v>309</v>
      </c>
      <c r="C59" s="64" t="s">
        <v>245</v>
      </c>
      <c r="D59" s="64" t="s">
        <v>307</v>
      </c>
      <c r="E59" s="64">
        <v>2002</v>
      </c>
    </row>
    <row r="60" spans="1:5" ht="12.75">
      <c r="A60" s="80" t="s">
        <v>100</v>
      </c>
      <c r="B60" s="86" t="s">
        <v>310</v>
      </c>
      <c r="C60" s="64" t="s">
        <v>245</v>
      </c>
      <c r="D60" s="67" t="s">
        <v>311</v>
      </c>
      <c r="E60" s="64">
        <v>2006</v>
      </c>
    </row>
    <row r="61" spans="1:5" ht="12.75">
      <c r="A61" s="68" t="s">
        <v>89</v>
      </c>
      <c r="B61" s="64" t="s">
        <v>312</v>
      </c>
      <c r="C61" s="64" t="s">
        <v>245</v>
      </c>
      <c r="D61" s="64" t="s">
        <v>265</v>
      </c>
      <c r="E61" s="65">
        <v>2006</v>
      </c>
    </row>
    <row r="62" spans="1:5" ht="12.75">
      <c r="A62" s="68" t="s">
        <v>90</v>
      </c>
      <c r="B62" s="86" t="s">
        <v>313</v>
      </c>
      <c r="C62" s="86" t="s">
        <v>314</v>
      </c>
      <c r="D62" s="64" t="s">
        <v>265</v>
      </c>
      <c r="E62" s="65">
        <v>2006</v>
      </c>
    </row>
    <row r="63" spans="1:5" ht="12.75">
      <c r="A63" s="68" t="s">
        <v>91</v>
      </c>
      <c r="B63" s="86" t="s">
        <v>315</v>
      </c>
      <c r="C63" s="86" t="s">
        <v>316</v>
      </c>
      <c r="D63" s="64" t="s">
        <v>265</v>
      </c>
      <c r="E63" s="65">
        <v>2006</v>
      </c>
    </row>
    <row r="64" spans="1:5" ht="12.75">
      <c r="A64" s="68" t="s">
        <v>92</v>
      </c>
      <c r="B64" s="86" t="s">
        <v>317</v>
      </c>
      <c r="C64" s="64" t="s">
        <v>318</v>
      </c>
      <c r="D64" s="64" t="s">
        <v>265</v>
      </c>
      <c r="E64" s="65">
        <v>2006</v>
      </c>
    </row>
    <row r="65" spans="1:5" ht="12.75">
      <c r="A65" s="68" t="s">
        <v>93</v>
      </c>
      <c r="B65" s="64" t="s">
        <v>319</v>
      </c>
      <c r="C65" s="64" t="s">
        <v>318</v>
      </c>
      <c r="D65" s="64" t="s">
        <v>265</v>
      </c>
      <c r="E65" s="65">
        <v>2006</v>
      </c>
    </row>
    <row r="66" spans="1:5" ht="12.75">
      <c r="A66" s="68" t="s">
        <v>94</v>
      </c>
      <c r="B66" s="86" t="s">
        <v>320</v>
      </c>
      <c r="C66" s="67" t="s">
        <v>272</v>
      </c>
      <c r="D66" s="64" t="s">
        <v>265</v>
      </c>
      <c r="E66" s="65">
        <v>2006</v>
      </c>
    </row>
    <row r="67" spans="1:5" ht="12.75">
      <c r="A67" s="68" t="s">
        <v>96</v>
      </c>
      <c r="B67" s="86" t="s">
        <v>321</v>
      </c>
      <c r="C67" s="64" t="s">
        <v>322</v>
      </c>
      <c r="D67" s="64" t="s">
        <v>265</v>
      </c>
      <c r="E67" s="65">
        <v>2006</v>
      </c>
    </row>
    <row r="68" spans="1:5" ht="12.75">
      <c r="A68" s="68" t="s">
        <v>97</v>
      </c>
      <c r="B68" s="86" t="s">
        <v>323</v>
      </c>
      <c r="C68" s="64" t="s">
        <v>324</v>
      </c>
      <c r="D68" s="64" t="s">
        <v>265</v>
      </c>
      <c r="E68" s="65">
        <v>2006</v>
      </c>
    </row>
    <row r="69" spans="1:5" ht="12.75">
      <c r="A69" s="68" t="s">
        <v>98</v>
      </c>
      <c r="B69" s="86" t="s">
        <v>325</v>
      </c>
      <c r="C69" s="64" t="s">
        <v>326</v>
      </c>
      <c r="D69" s="64" t="s">
        <v>265</v>
      </c>
      <c r="E69" s="65">
        <v>2006</v>
      </c>
    </row>
    <row r="70" spans="1:5" ht="12.75">
      <c r="A70" s="82" t="s">
        <v>101</v>
      </c>
      <c r="B70" s="86" t="s">
        <v>327</v>
      </c>
      <c r="C70" s="64" t="s">
        <v>328</v>
      </c>
      <c r="D70" s="64" t="s">
        <v>265</v>
      </c>
      <c r="E70" s="65">
        <v>2006</v>
      </c>
    </row>
    <row r="71" spans="1:5" ht="12.75">
      <c r="A71" s="82" t="s">
        <v>102</v>
      </c>
      <c r="B71" s="86" t="s">
        <v>329</v>
      </c>
      <c r="C71" s="64" t="s">
        <v>328</v>
      </c>
      <c r="D71" s="64" t="s">
        <v>265</v>
      </c>
      <c r="E71" s="65">
        <v>2006</v>
      </c>
    </row>
    <row r="72" spans="1:5" ht="12.75">
      <c r="A72" s="68" t="s">
        <v>103</v>
      </c>
      <c r="B72" s="86" t="s">
        <v>330</v>
      </c>
      <c r="C72" s="64" t="s">
        <v>328</v>
      </c>
      <c r="D72" s="64" t="s">
        <v>265</v>
      </c>
      <c r="E72" s="65">
        <v>2006</v>
      </c>
    </row>
    <row r="73" spans="1:5" ht="12.75">
      <c r="A73" s="81" t="s">
        <v>65</v>
      </c>
      <c r="B73" s="61" t="s">
        <v>331</v>
      </c>
      <c r="C73" s="61" t="s">
        <v>332</v>
      </c>
      <c r="D73" s="61" t="s">
        <v>268</v>
      </c>
      <c r="E73" s="61">
        <v>2008</v>
      </c>
    </row>
    <row r="74" spans="1:5" ht="12.75">
      <c r="A74" s="83" t="s">
        <v>109</v>
      </c>
      <c r="B74" s="86" t="s">
        <v>337</v>
      </c>
      <c r="C74" s="64" t="s">
        <v>338</v>
      </c>
      <c r="D74" s="67" t="s">
        <v>339</v>
      </c>
      <c r="E74" s="67">
        <v>2008</v>
      </c>
    </row>
    <row r="75" spans="1:5" ht="12.75">
      <c r="A75" s="83" t="s">
        <v>110</v>
      </c>
      <c r="B75" s="86" t="s">
        <v>340</v>
      </c>
      <c r="C75" s="64" t="s">
        <v>338</v>
      </c>
      <c r="D75" s="67" t="s">
        <v>339</v>
      </c>
      <c r="E75" s="67">
        <v>2008</v>
      </c>
    </row>
    <row r="76" spans="1:7" ht="12" customHeight="1">
      <c r="A76" s="68" t="s">
        <v>111</v>
      </c>
      <c r="B76" s="86" t="s">
        <v>341</v>
      </c>
      <c r="C76" s="64" t="s">
        <v>338</v>
      </c>
      <c r="D76" s="67" t="s">
        <v>339</v>
      </c>
      <c r="E76" s="67">
        <v>2008</v>
      </c>
      <c r="F76" s="38"/>
      <c r="G76" s="38"/>
    </row>
    <row r="77" spans="1:5" ht="11.25" customHeight="1">
      <c r="A77" s="68" t="s">
        <v>121</v>
      </c>
      <c r="B77" s="86" t="s">
        <v>342</v>
      </c>
      <c r="C77" s="64" t="s">
        <v>338</v>
      </c>
      <c r="D77" s="67" t="s">
        <v>339</v>
      </c>
      <c r="E77" s="67">
        <v>2008</v>
      </c>
    </row>
    <row r="78" spans="1:5" ht="11.25" customHeight="1">
      <c r="A78" s="68" t="s">
        <v>112</v>
      </c>
      <c r="B78" s="86" t="s">
        <v>343</v>
      </c>
      <c r="C78" s="64" t="s">
        <v>338</v>
      </c>
      <c r="D78" s="67" t="s">
        <v>339</v>
      </c>
      <c r="E78" s="67">
        <v>2008</v>
      </c>
    </row>
    <row r="79" spans="1:5" ht="12" customHeight="1">
      <c r="A79" s="68" t="s">
        <v>122</v>
      </c>
      <c r="B79" s="86" t="s">
        <v>344</v>
      </c>
      <c r="C79" s="64" t="s">
        <v>338</v>
      </c>
      <c r="D79" s="67" t="s">
        <v>339</v>
      </c>
      <c r="E79" s="67">
        <v>2008</v>
      </c>
    </row>
    <row r="80" spans="1:5" ht="12.75">
      <c r="A80" s="68" t="s">
        <v>113</v>
      </c>
      <c r="B80" s="64" t="s">
        <v>333</v>
      </c>
      <c r="C80" s="64" t="s">
        <v>334</v>
      </c>
      <c r="D80" s="67" t="s">
        <v>335</v>
      </c>
      <c r="E80" s="64">
        <v>2008</v>
      </c>
    </row>
    <row r="81" spans="1:5" ht="12.75">
      <c r="A81" s="68" t="s">
        <v>114</v>
      </c>
      <c r="B81" s="64" t="s">
        <v>336</v>
      </c>
      <c r="C81" s="64" t="s">
        <v>334</v>
      </c>
      <c r="D81" s="67" t="s">
        <v>335</v>
      </c>
      <c r="E81" s="64">
        <v>2008</v>
      </c>
    </row>
    <row r="82" spans="1:5" ht="12.75">
      <c r="A82" s="68" t="s">
        <v>66</v>
      </c>
      <c r="B82" s="64" t="s">
        <v>345</v>
      </c>
      <c r="C82" s="64" t="s">
        <v>346</v>
      </c>
      <c r="D82" s="64" t="s">
        <v>268</v>
      </c>
      <c r="E82" s="64">
        <v>2008</v>
      </c>
    </row>
    <row r="83" spans="1:5" ht="12.75">
      <c r="A83" s="68" t="s">
        <v>67</v>
      </c>
      <c r="B83" s="64" t="s">
        <v>479</v>
      </c>
      <c r="C83" s="64" t="s">
        <v>347</v>
      </c>
      <c r="D83" s="64" t="s">
        <v>496</v>
      </c>
      <c r="E83" s="64">
        <v>2008</v>
      </c>
    </row>
    <row r="84" spans="1:5" ht="12.75">
      <c r="A84" s="84" t="s">
        <v>115</v>
      </c>
      <c r="B84" s="64" t="s">
        <v>348</v>
      </c>
      <c r="C84" s="64" t="s">
        <v>349</v>
      </c>
      <c r="D84" s="67" t="s">
        <v>350</v>
      </c>
      <c r="E84" s="67">
        <v>2009</v>
      </c>
    </row>
    <row r="85" spans="1:5" ht="12.75">
      <c r="A85" s="85" t="s">
        <v>116</v>
      </c>
      <c r="B85" s="64" t="s">
        <v>351</v>
      </c>
      <c r="C85" s="64" t="s">
        <v>352</v>
      </c>
      <c r="D85" s="67" t="s">
        <v>350</v>
      </c>
      <c r="E85" s="67">
        <v>2009</v>
      </c>
    </row>
    <row r="86" spans="1:5" ht="12.75">
      <c r="A86" s="81" t="s">
        <v>131</v>
      </c>
      <c r="B86" s="64" t="s">
        <v>353</v>
      </c>
      <c r="C86" s="64" t="s">
        <v>349</v>
      </c>
      <c r="D86" s="67" t="s">
        <v>350</v>
      </c>
      <c r="E86" s="67">
        <v>2009</v>
      </c>
    </row>
    <row r="87" spans="1:5" ht="12.75">
      <c r="A87" s="80" t="s">
        <v>132</v>
      </c>
      <c r="B87" s="64" t="s">
        <v>354</v>
      </c>
      <c r="C87" s="64" t="s">
        <v>352</v>
      </c>
      <c r="D87" s="67" t="s">
        <v>350</v>
      </c>
      <c r="E87" s="67">
        <v>2009</v>
      </c>
    </row>
    <row r="88" spans="1:5" ht="12.75">
      <c r="A88" s="68" t="s">
        <v>117</v>
      </c>
      <c r="B88" s="64" t="s">
        <v>355</v>
      </c>
      <c r="C88" s="64" t="s">
        <v>349</v>
      </c>
      <c r="D88" s="67" t="s">
        <v>356</v>
      </c>
      <c r="E88" s="67">
        <v>2009</v>
      </c>
    </row>
    <row r="89" spans="1:5" ht="12.75">
      <c r="A89" s="80" t="s">
        <v>118</v>
      </c>
      <c r="B89" s="64" t="s">
        <v>357</v>
      </c>
      <c r="C89" s="64" t="s">
        <v>352</v>
      </c>
      <c r="D89" s="67" t="s">
        <v>356</v>
      </c>
      <c r="E89" s="67">
        <v>2009</v>
      </c>
    </row>
    <row r="90" spans="1:5" ht="12.75">
      <c r="A90" s="68" t="s">
        <v>104</v>
      </c>
      <c r="B90" s="64" t="s">
        <v>358</v>
      </c>
      <c r="C90" s="64" t="s">
        <v>245</v>
      </c>
      <c r="D90" s="67" t="s">
        <v>359</v>
      </c>
      <c r="E90" s="67">
        <v>2006</v>
      </c>
    </row>
    <row r="91" spans="1:5" ht="12.75">
      <c r="A91" s="68" t="s">
        <v>105</v>
      </c>
      <c r="B91" s="64" t="s">
        <v>360</v>
      </c>
      <c r="C91" s="64" t="s">
        <v>245</v>
      </c>
      <c r="D91" s="67" t="s">
        <v>359</v>
      </c>
      <c r="E91" s="67">
        <v>2006</v>
      </c>
    </row>
    <row r="92" spans="1:13" ht="12.75">
      <c r="A92" s="68" t="s">
        <v>106</v>
      </c>
      <c r="B92" s="64" t="s">
        <v>361</v>
      </c>
      <c r="C92" s="64" t="s">
        <v>245</v>
      </c>
      <c r="D92" s="67" t="s">
        <v>359</v>
      </c>
      <c r="E92" s="67">
        <v>2006</v>
      </c>
      <c r="M92" s="1"/>
    </row>
    <row r="93" spans="1:5" ht="12.75">
      <c r="A93" s="68" t="s">
        <v>129</v>
      </c>
      <c r="B93" s="64" t="s">
        <v>362</v>
      </c>
      <c r="C93" s="64" t="s">
        <v>245</v>
      </c>
      <c r="D93" s="67" t="s">
        <v>359</v>
      </c>
      <c r="E93" s="67">
        <v>2006</v>
      </c>
    </row>
    <row r="94" spans="1:5" ht="12.75">
      <c r="A94" s="68" t="s">
        <v>130</v>
      </c>
      <c r="B94" s="64" t="s">
        <v>363</v>
      </c>
      <c r="C94" s="64" t="s">
        <v>364</v>
      </c>
      <c r="D94" s="67" t="s">
        <v>359</v>
      </c>
      <c r="E94" s="67">
        <v>2006</v>
      </c>
    </row>
    <row r="95" spans="1:5" ht="12.75">
      <c r="A95" s="68" t="s">
        <v>107</v>
      </c>
      <c r="B95" s="64" t="s">
        <v>366</v>
      </c>
      <c r="C95" s="64" t="s">
        <v>245</v>
      </c>
      <c r="D95" s="67" t="s">
        <v>359</v>
      </c>
      <c r="E95" s="67">
        <v>2006</v>
      </c>
    </row>
    <row r="96" spans="1:5" ht="12.75">
      <c r="A96" s="68" t="s">
        <v>108</v>
      </c>
      <c r="B96" s="64" t="s">
        <v>365</v>
      </c>
      <c r="C96" s="64" t="s">
        <v>245</v>
      </c>
      <c r="D96" s="67" t="s">
        <v>359</v>
      </c>
      <c r="E96" s="67">
        <v>2006</v>
      </c>
    </row>
    <row r="97" spans="1:5" ht="12.75">
      <c r="A97" s="68" t="s">
        <v>119</v>
      </c>
      <c r="B97" s="64" t="s">
        <v>367</v>
      </c>
      <c r="C97" s="64" t="s">
        <v>368</v>
      </c>
      <c r="D97" s="67" t="s">
        <v>339</v>
      </c>
      <c r="E97" s="67">
        <v>2008</v>
      </c>
    </row>
    <row r="98" spans="1:5" ht="12.75">
      <c r="A98" s="68" t="s">
        <v>120</v>
      </c>
      <c r="B98" s="64" t="s">
        <v>369</v>
      </c>
      <c r="C98" s="64" t="s">
        <v>368</v>
      </c>
      <c r="D98" s="67" t="s">
        <v>339</v>
      </c>
      <c r="E98" s="67">
        <v>2008</v>
      </c>
    </row>
    <row r="99" spans="1:5" ht="12.75">
      <c r="A99" s="68" t="s">
        <v>127</v>
      </c>
      <c r="B99" s="86" t="s">
        <v>370</v>
      </c>
      <c r="C99" s="64" t="s">
        <v>371</v>
      </c>
      <c r="D99" s="67" t="s">
        <v>372</v>
      </c>
      <c r="E99" s="67">
        <v>2003</v>
      </c>
    </row>
    <row r="100" spans="1:5" ht="12.75">
      <c r="A100" s="68" t="s">
        <v>128</v>
      </c>
      <c r="B100" s="86" t="s">
        <v>373</v>
      </c>
      <c r="C100" s="64" t="s">
        <v>374</v>
      </c>
      <c r="D100" s="67" t="s">
        <v>372</v>
      </c>
      <c r="E100" s="67">
        <v>2003</v>
      </c>
    </row>
    <row r="101" spans="1:5" ht="12.75">
      <c r="A101" s="68" t="s">
        <v>133</v>
      </c>
      <c r="B101" s="64" t="s">
        <v>375</v>
      </c>
      <c r="C101" s="64" t="s">
        <v>376</v>
      </c>
      <c r="D101" s="67" t="s">
        <v>377</v>
      </c>
      <c r="E101" s="67" t="s">
        <v>378</v>
      </c>
    </row>
    <row r="102" spans="1:5" ht="12.75">
      <c r="A102" s="68" t="s">
        <v>134</v>
      </c>
      <c r="B102" s="64" t="s">
        <v>379</v>
      </c>
      <c r="C102" s="64" t="s">
        <v>376</v>
      </c>
      <c r="D102" s="67" t="s">
        <v>377</v>
      </c>
      <c r="E102" s="67" t="s">
        <v>378</v>
      </c>
    </row>
    <row r="103" spans="1:5" ht="12.75">
      <c r="A103" s="68" t="s">
        <v>135</v>
      </c>
      <c r="B103" s="64" t="s">
        <v>380</v>
      </c>
      <c r="C103" s="64" t="s">
        <v>376</v>
      </c>
      <c r="D103" s="67" t="s">
        <v>377</v>
      </c>
      <c r="E103" s="67" t="s">
        <v>382</v>
      </c>
    </row>
    <row r="104" spans="1:5" ht="12.75">
      <c r="A104" s="81" t="s">
        <v>139</v>
      </c>
      <c r="B104" s="64" t="s">
        <v>387</v>
      </c>
      <c r="C104" s="64" t="s">
        <v>376</v>
      </c>
      <c r="D104" s="67" t="s">
        <v>377</v>
      </c>
      <c r="E104" s="67" t="s">
        <v>382</v>
      </c>
    </row>
    <row r="105" spans="1:5" ht="12.75">
      <c r="A105" s="81" t="s">
        <v>140</v>
      </c>
      <c r="B105" s="64" t="s">
        <v>388</v>
      </c>
      <c r="C105" s="64" t="s">
        <v>376</v>
      </c>
      <c r="D105" s="67" t="s">
        <v>377</v>
      </c>
      <c r="E105" s="67" t="s">
        <v>382</v>
      </c>
    </row>
    <row r="106" spans="1:5" ht="12.75">
      <c r="A106" s="81" t="s">
        <v>141</v>
      </c>
      <c r="B106" s="64" t="s">
        <v>383</v>
      </c>
      <c r="C106" s="64" t="s">
        <v>376</v>
      </c>
      <c r="D106" s="67" t="s">
        <v>377</v>
      </c>
      <c r="E106" s="67" t="s">
        <v>382</v>
      </c>
    </row>
    <row r="107" spans="1:5" ht="12.75">
      <c r="A107" s="81" t="s">
        <v>384</v>
      </c>
      <c r="B107" s="64" t="s">
        <v>389</v>
      </c>
      <c r="C107" s="64" t="s">
        <v>376</v>
      </c>
      <c r="D107" s="67" t="s">
        <v>377</v>
      </c>
      <c r="E107" s="67" t="s">
        <v>382</v>
      </c>
    </row>
    <row r="108" spans="1:5" ht="12.75">
      <c r="A108" s="81" t="s">
        <v>385</v>
      </c>
      <c r="B108" s="64" t="s">
        <v>390</v>
      </c>
      <c r="C108" s="64" t="s">
        <v>376</v>
      </c>
      <c r="D108" s="67" t="s">
        <v>377</v>
      </c>
      <c r="E108" s="67" t="s">
        <v>382</v>
      </c>
    </row>
    <row r="109" spans="1:5" ht="12.75">
      <c r="A109" s="81" t="s">
        <v>386</v>
      </c>
      <c r="B109" s="64" t="s">
        <v>391</v>
      </c>
      <c r="C109" s="64" t="s">
        <v>376</v>
      </c>
      <c r="D109" s="67" t="s">
        <v>377</v>
      </c>
      <c r="E109" s="67" t="s">
        <v>382</v>
      </c>
    </row>
    <row r="110" spans="1:5" ht="12.75">
      <c r="A110" s="68" t="s">
        <v>145</v>
      </c>
      <c r="B110" s="64" t="s">
        <v>392</v>
      </c>
      <c r="C110" s="64" t="s">
        <v>376</v>
      </c>
      <c r="D110" s="67" t="s">
        <v>377</v>
      </c>
      <c r="E110" s="67" t="s">
        <v>382</v>
      </c>
    </row>
    <row r="111" spans="1:5" ht="12.75">
      <c r="A111" s="68" t="s">
        <v>146</v>
      </c>
      <c r="B111" s="64" t="s">
        <v>393</v>
      </c>
      <c r="C111" s="64" t="s">
        <v>376</v>
      </c>
      <c r="D111" s="67" t="s">
        <v>377</v>
      </c>
      <c r="E111" s="67" t="s">
        <v>382</v>
      </c>
    </row>
    <row r="112" spans="1:5" ht="12.75">
      <c r="A112" s="68" t="s">
        <v>147</v>
      </c>
      <c r="B112" s="64" t="s">
        <v>394</v>
      </c>
      <c r="C112" s="64" t="s">
        <v>376</v>
      </c>
      <c r="D112" s="67" t="s">
        <v>377</v>
      </c>
      <c r="E112" s="67" t="s">
        <v>382</v>
      </c>
    </row>
    <row r="113" spans="1:5" ht="12.75">
      <c r="A113" s="68" t="s">
        <v>148</v>
      </c>
      <c r="B113" s="64" t="s">
        <v>395</v>
      </c>
      <c r="C113" s="64" t="s">
        <v>376</v>
      </c>
      <c r="D113" s="67" t="s">
        <v>377</v>
      </c>
      <c r="E113" s="67" t="s">
        <v>382</v>
      </c>
    </row>
    <row r="114" spans="1:5" ht="12.75">
      <c r="A114" s="68" t="s">
        <v>149</v>
      </c>
      <c r="B114" s="64" t="s">
        <v>408</v>
      </c>
      <c r="C114" s="64" t="s">
        <v>376</v>
      </c>
      <c r="D114" s="67" t="s">
        <v>377</v>
      </c>
      <c r="E114" s="67" t="s">
        <v>382</v>
      </c>
    </row>
    <row r="115" spans="1:5" ht="12.75">
      <c r="A115" s="68" t="s">
        <v>150</v>
      </c>
      <c r="B115" s="64" t="s">
        <v>396</v>
      </c>
      <c r="C115" s="64" t="s">
        <v>376</v>
      </c>
      <c r="D115" s="67" t="s">
        <v>377</v>
      </c>
      <c r="E115" s="67" t="s">
        <v>382</v>
      </c>
    </row>
    <row r="116" spans="1:5" ht="12.75">
      <c r="A116" s="68" t="s">
        <v>151</v>
      </c>
      <c r="B116" s="64" t="s">
        <v>397</v>
      </c>
      <c r="C116" s="64" t="s">
        <v>376</v>
      </c>
      <c r="D116" s="67" t="s">
        <v>377</v>
      </c>
      <c r="E116" s="67" t="s">
        <v>382</v>
      </c>
    </row>
    <row r="117" spans="1:5" ht="12.75">
      <c r="A117" s="68" t="s">
        <v>152</v>
      </c>
      <c r="B117" s="64" t="s">
        <v>398</v>
      </c>
      <c r="C117" s="64" t="s">
        <v>376</v>
      </c>
      <c r="D117" s="67" t="s">
        <v>377</v>
      </c>
      <c r="E117" s="67" t="s">
        <v>382</v>
      </c>
    </row>
    <row r="118" spans="1:5" ht="12.75">
      <c r="A118" s="68" t="s">
        <v>153</v>
      </c>
      <c r="B118" s="64" t="s">
        <v>399</v>
      </c>
      <c r="C118" s="64" t="s">
        <v>376</v>
      </c>
      <c r="D118" s="67" t="s">
        <v>377</v>
      </c>
      <c r="E118" s="67" t="s">
        <v>382</v>
      </c>
    </row>
    <row r="119" spans="1:5" ht="12.75">
      <c r="A119" s="68" t="s">
        <v>154</v>
      </c>
      <c r="B119" s="64" t="s">
        <v>400</v>
      </c>
      <c r="C119" s="64" t="s">
        <v>376</v>
      </c>
      <c r="D119" s="67" t="s">
        <v>377</v>
      </c>
      <c r="E119" s="67" t="s">
        <v>382</v>
      </c>
    </row>
    <row r="120" spans="1:5" ht="12.75">
      <c r="A120" s="68" t="s">
        <v>155</v>
      </c>
      <c r="B120" s="64" t="s">
        <v>409</v>
      </c>
      <c r="C120" s="64" t="s">
        <v>376</v>
      </c>
      <c r="D120" s="67" t="s">
        <v>377</v>
      </c>
      <c r="E120" s="67" t="s">
        <v>382</v>
      </c>
    </row>
    <row r="121" spans="1:5" ht="12.75">
      <c r="A121" s="68" t="s">
        <v>156</v>
      </c>
      <c r="B121" s="64" t="s">
        <v>401</v>
      </c>
      <c r="C121" s="64" t="s">
        <v>376</v>
      </c>
      <c r="D121" s="67" t="s">
        <v>377</v>
      </c>
      <c r="E121" s="67" t="s">
        <v>382</v>
      </c>
    </row>
    <row r="122" spans="1:5" ht="12.75">
      <c r="A122" s="68" t="s">
        <v>157</v>
      </c>
      <c r="B122" s="64" t="s">
        <v>402</v>
      </c>
      <c r="C122" s="64" t="s">
        <v>376</v>
      </c>
      <c r="D122" s="67" t="s">
        <v>377</v>
      </c>
      <c r="E122" s="67" t="s">
        <v>382</v>
      </c>
    </row>
    <row r="123" spans="1:5" ht="12.75">
      <c r="A123" s="68" t="s">
        <v>158</v>
      </c>
      <c r="B123" s="64" t="s">
        <v>407</v>
      </c>
      <c r="C123" s="64" t="s">
        <v>376</v>
      </c>
      <c r="D123" s="67" t="s">
        <v>377</v>
      </c>
      <c r="E123" s="67" t="s">
        <v>382</v>
      </c>
    </row>
    <row r="124" spans="1:5" ht="12.75">
      <c r="A124" s="68" t="s">
        <v>159</v>
      </c>
      <c r="B124" s="64" t="s">
        <v>403</v>
      </c>
      <c r="C124" s="64" t="s">
        <v>376</v>
      </c>
      <c r="D124" s="67" t="s">
        <v>377</v>
      </c>
      <c r="E124" s="67" t="s">
        <v>382</v>
      </c>
    </row>
    <row r="125" spans="1:5" ht="12.75">
      <c r="A125" s="68" t="s">
        <v>160</v>
      </c>
      <c r="B125" s="64" t="s">
        <v>404</v>
      </c>
      <c r="C125" s="64" t="s">
        <v>376</v>
      </c>
      <c r="D125" s="67" t="s">
        <v>377</v>
      </c>
      <c r="E125" s="67" t="s">
        <v>382</v>
      </c>
    </row>
    <row r="126" spans="1:5" ht="12.75">
      <c r="A126" s="68" t="s">
        <v>161</v>
      </c>
      <c r="B126" s="64" t="s">
        <v>405</v>
      </c>
      <c r="C126" s="64" t="s">
        <v>376</v>
      </c>
      <c r="D126" s="67" t="s">
        <v>377</v>
      </c>
      <c r="E126" s="67" t="s">
        <v>382</v>
      </c>
    </row>
    <row r="127" spans="1:5" ht="12.75">
      <c r="A127" s="68" t="s">
        <v>162</v>
      </c>
      <c r="B127" s="64" t="s">
        <v>406</v>
      </c>
      <c r="C127" s="64" t="s">
        <v>376</v>
      </c>
      <c r="D127" s="67" t="s">
        <v>377</v>
      </c>
      <c r="E127" s="67" t="s">
        <v>382</v>
      </c>
    </row>
    <row r="128" spans="1:5" ht="12.75">
      <c r="A128" s="68" t="s">
        <v>163</v>
      </c>
      <c r="B128" s="64" t="s">
        <v>427</v>
      </c>
      <c r="C128" s="67" t="s">
        <v>431</v>
      </c>
      <c r="D128" s="64" t="s">
        <v>411</v>
      </c>
      <c r="E128" s="67" t="s">
        <v>382</v>
      </c>
    </row>
    <row r="129" spans="1:5" ht="12.75">
      <c r="A129" s="68" t="s">
        <v>164</v>
      </c>
      <c r="B129" s="89" t="s">
        <v>428</v>
      </c>
      <c r="C129" s="67" t="s">
        <v>432</v>
      </c>
      <c r="D129" s="64" t="s">
        <v>411</v>
      </c>
      <c r="E129" s="67" t="s">
        <v>382</v>
      </c>
    </row>
    <row r="130" spans="1:5" ht="12.75">
      <c r="A130" s="68" t="s">
        <v>165</v>
      </c>
      <c r="B130" s="64" t="s">
        <v>429</v>
      </c>
      <c r="C130" s="67" t="s">
        <v>433</v>
      </c>
      <c r="D130" s="64" t="s">
        <v>411</v>
      </c>
      <c r="E130" s="67" t="s">
        <v>382</v>
      </c>
    </row>
    <row r="131" spans="1:5" ht="12.75">
      <c r="A131" s="68" t="s">
        <v>166</v>
      </c>
      <c r="B131" s="89" t="s">
        <v>430</v>
      </c>
      <c r="C131" s="67" t="s">
        <v>434</v>
      </c>
      <c r="D131" s="64" t="s">
        <v>411</v>
      </c>
      <c r="E131" s="67" t="s">
        <v>382</v>
      </c>
    </row>
    <row r="132" spans="1:5" ht="12.75">
      <c r="A132" s="68" t="s">
        <v>167</v>
      </c>
      <c r="B132" s="64" t="s">
        <v>416</v>
      </c>
      <c r="C132" s="67" t="s">
        <v>415</v>
      </c>
      <c r="D132" s="64" t="s">
        <v>411</v>
      </c>
      <c r="E132" s="67" t="s">
        <v>382</v>
      </c>
    </row>
    <row r="133" spans="1:5" ht="12.75">
      <c r="A133" s="68" t="s">
        <v>168</v>
      </c>
      <c r="B133" s="89" t="s">
        <v>413</v>
      </c>
      <c r="C133" s="67" t="s">
        <v>414</v>
      </c>
      <c r="D133" s="64" t="s">
        <v>411</v>
      </c>
      <c r="E133" s="67" t="s">
        <v>382</v>
      </c>
    </row>
    <row r="134" spans="1:5" ht="12.75">
      <c r="A134" s="68" t="s">
        <v>169</v>
      </c>
      <c r="B134" s="64" t="s">
        <v>418</v>
      </c>
      <c r="C134" s="67" t="s">
        <v>417</v>
      </c>
      <c r="D134" s="64" t="s">
        <v>411</v>
      </c>
      <c r="E134" s="67" t="s">
        <v>382</v>
      </c>
    </row>
    <row r="135" spans="1:5" ht="12.75">
      <c r="A135" s="68" t="s">
        <v>170</v>
      </c>
      <c r="B135" s="89" t="s">
        <v>412</v>
      </c>
      <c r="C135" s="67" t="s">
        <v>410</v>
      </c>
      <c r="D135" s="64" t="s">
        <v>411</v>
      </c>
      <c r="E135" s="67" t="s">
        <v>382</v>
      </c>
    </row>
    <row r="136" spans="1:5" ht="12.75">
      <c r="A136" s="68" t="s">
        <v>171</v>
      </c>
      <c r="B136" s="64" t="s">
        <v>419</v>
      </c>
      <c r="C136" s="67" t="s">
        <v>423</v>
      </c>
      <c r="D136" s="64" t="s">
        <v>411</v>
      </c>
      <c r="E136" s="67" t="s">
        <v>382</v>
      </c>
    </row>
    <row r="137" spans="1:5" ht="12.75">
      <c r="A137" s="68" t="s">
        <v>172</v>
      </c>
      <c r="B137" s="89" t="s">
        <v>420</v>
      </c>
      <c r="C137" s="67" t="s">
        <v>424</v>
      </c>
      <c r="D137" s="64" t="s">
        <v>411</v>
      </c>
      <c r="E137" s="67" t="s">
        <v>382</v>
      </c>
    </row>
    <row r="138" spans="1:5" ht="12.75">
      <c r="A138" s="68" t="s">
        <v>173</v>
      </c>
      <c r="B138" s="64" t="s">
        <v>421</v>
      </c>
      <c r="C138" s="67" t="s">
        <v>425</v>
      </c>
      <c r="D138" s="64" t="s">
        <v>411</v>
      </c>
      <c r="E138" s="67" t="s">
        <v>382</v>
      </c>
    </row>
    <row r="139" spans="1:5" ht="12.75">
      <c r="A139" s="68" t="s">
        <v>174</v>
      </c>
      <c r="B139" s="89" t="s">
        <v>422</v>
      </c>
      <c r="C139" s="67" t="s">
        <v>426</v>
      </c>
      <c r="D139" s="64" t="s">
        <v>411</v>
      </c>
      <c r="E139" s="67" t="s">
        <v>382</v>
      </c>
    </row>
    <row r="140" spans="1:5" ht="12.75">
      <c r="A140" s="68" t="s">
        <v>175</v>
      </c>
      <c r="B140" s="64" t="s">
        <v>436</v>
      </c>
      <c r="C140" s="67" t="s">
        <v>435</v>
      </c>
      <c r="D140" s="64" t="s">
        <v>411</v>
      </c>
      <c r="E140" s="67" t="s">
        <v>382</v>
      </c>
    </row>
    <row r="141" spans="1:5" ht="12.75">
      <c r="A141" s="68" t="s">
        <v>176</v>
      </c>
      <c r="B141" s="64" t="s">
        <v>437</v>
      </c>
      <c r="C141" s="67" t="s">
        <v>435</v>
      </c>
      <c r="D141" s="64" t="s">
        <v>411</v>
      </c>
      <c r="E141" s="67" t="s">
        <v>382</v>
      </c>
    </row>
    <row r="142" spans="1:5" ht="12.75">
      <c r="A142" s="68" t="s">
        <v>177</v>
      </c>
      <c r="B142" s="64" t="s">
        <v>438</v>
      </c>
      <c r="C142" s="67" t="s">
        <v>435</v>
      </c>
      <c r="D142" s="64" t="s">
        <v>411</v>
      </c>
      <c r="E142" s="67" t="s">
        <v>382</v>
      </c>
    </row>
    <row r="143" spans="1:5" ht="12.75">
      <c r="A143" s="68" t="s">
        <v>178</v>
      </c>
      <c r="B143" s="64" t="s">
        <v>439</v>
      </c>
      <c r="C143" s="67" t="s">
        <v>435</v>
      </c>
      <c r="D143" s="64" t="s">
        <v>411</v>
      </c>
      <c r="E143" s="67" t="s">
        <v>382</v>
      </c>
    </row>
    <row r="144" spans="1:5" ht="12.75">
      <c r="A144" s="68" t="s">
        <v>179</v>
      </c>
      <c r="B144" s="64" t="s">
        <v>440</v>
      </c>
      <c r="C144" s="67" t="s">
        <v>435</v>
      </c>
      <c r="D144" s="64" t="s">
        <v>411</v>
      </c>
      <c r="E144" s="67" t="s">
        <v>382</v>
      </c>
    </row>
    <row r="145" spans="1:5" ht="12.75">
      <c r="A145" s="68" t="s">
        <v>180</v>
      </c>
      <c r="B145" s="64" t="s">
        <v>441</v>
      </c>
      <c r="C145" s="67" t="s">
        <v>435</v>
      </c>
      <c r="D145" s="64" t="s">
        <v>411</v>
      </c>
      <c r="E145" s="67" t="s">
        <v>382</v>
      </c>
    </row>
    <row r="146" spans="1:5" ht="12.75">
      <c r="A146" s="68" t="s">
        <v>181</v>
      </c>
      <c r="B146" s="67" t="s">
        <v>442</v>
      </c>
      <c r="C146" s="67" t="s">
        <v>435</v>
      </c>
      <c r="D146" s="64" t="s">
        <v>411</v>
      </c>
      <c r="E146" s="67" t="s">
        <v>382</v>
      </c>
    </row>
    <row r="147" spans="1:5" ht="12.75">
      <c r="A147" s="68" t="s">
        <v>182</v>
      </c>
      <c r="B147" s="67" t="s">
        <v>443</v>
      </c>
      <c r="C147" s="67" t="s">
        <v>435</v>
      </c>
      <c r="D147" s="64" t="s">
        <v>411</v>
      </c>
      <c r="E147" s="67" t="s">
        <v>382</v>
      </c>
    </row>
    <row r="148" spans="1:5" ht="12.75">
      <c r="A148" s="68" t="s">
        <v>183</v>
      </c>
      <c r="B148" s="67" t="s">
        <v>444</v>
      </c>
      <c r="C148" s="67" t="s">
        <v>435</v>
      </c>
      <c r="D148" s="64" t="s">
        <v>411</v>
      </c>
      <c r="E148" s="67" t="s">
        <v>382</v>
      </c>
    </row>
    <row r="149" spans="1:5" ht="12.75">
      <c r="A149" s="68" t="s">
        <v>184</v>
      </c>
      <c r="B149" s="67" t="s">
        <v>445</v>
      </c>
      <c r="C149" s="67" t="s">
        <v>435</v>
      </c>
      <c r="D149" s="64" t="s">
        <v>411</v>
      </c>
      <c r="E149" s="67" t="s">
        <v>382</v>
      </c>
    </row>
    <row r="150" spans="1:5" ht="12.75">
      <c r="A150" s="68" t="s">
        <v>185</v>
      </c>
      <c r="B150" s="67" t="s">
        <v>446</v>
      </c>
      <c r="C150" s="67" t="s">
        <v>435</v>
      </c>
      <c r="D150" s="64" t="s">
        <v>411</v>
      </c>
      <c r="E150" s="67" t="s">
        <v>382</v>
      </c>
    </row>
    <row r="151" spans="1:5" ht="12.75">
      <c r="A151" s="68" t="s">
        <v>186</v>
      </c>
      <c r="B151" s="67" t="s">
        <v>447</v>
      </c>
      <c r="C151" s="67" t="s">
        <v>435</v>
      </c>
      <c r="D151" s="64" t="s">
        <v>411</v>
      </c>
      <c r="E151" s="67" t="s">
        <v>382</v>
      </c>
    </row>
    <row r="152" spans="1:5" ht="12.75">
      <c r="A152" s="68" t="s">
        <v>187</v>
      </c>
      <c r="B152" s="67" t="s">
        <v>448</v>
      </c>
      <c r="C152" s="67" t="s">
        <v>435</v>
      </c>
      <c r="D152" s="64" t="s">
        <v>411</v>
      </c>
      <c r="E152" s="67" t="s">
        <v>382</v>
      </c>
    </row>
    <row r="153" spans="1:5" ht="12.75">
      <c r="A153" s="68" t="s">
        <v>188</v>
      </c>
      <c r="B153" s="67" t="s">
        <v>449</v>
      </c>
      <c r="C153" s="67" t="s">
        <v>435</v>
      </c>
      <c r="D153" s="64" t="s">
        <v>411</v>
      </c>
      <c r="E153" s="67" t="s">
        <v>382</v>
      </c>
    </row>
    <row r="154" spans="1:5" ht="12.75">
      <c r="A154" s="68" t="s">
        <v>189</v>
      </c>
      <c r="B154" s="67" t="s">
        <v>450</v>
      </c>
      <c r="C154" s="67" t="s">
        <v>435</v>
      </c>
      <c r="D154" s="64" t="s">
        <v>411</v>
      </c>
      <c r="E154" s="67" t="s">
        <v>382</v>
      </c>
    </row>
    <row r="155" spans="1:5" ht="12.75">
      <c r="A155" s="79" t="s">
        <v>190</v>
      </c>
      <c r="B155" s="64" t="s">
        <v>451</v>
      </c>
      <c r="C155" s="64" t="s">
        <v>452</v>
      </c>
      <c r="D155" s="64" t="s">
        <v>381</v>
      </c>
      <c r="E155" s="64" t="s">
        <v>382</v>
      </c>
    </row>
    <row r="156" spans="1:5" ht="12.75">
      <c r="A156" s="79" t="s">
        <v>191</v>
      </c>
      <c r="B156" s="64" t="s">
        <v>453</v>
      </c>
      <c r="C156" s="64" t="s">
        <v>452</v>
      </c>
      <c r="D156" s="64" t="s">
        <v>381</v>
      </c>
      <c r="E156" s="64" t="s">
        <v>382</v>
      </c>
    </row>
    <row r="157" spans="1:5" ht="12.75">
      <c r="A157" s="79" t="s">
        <v>192</v>
      </c>
      <c r="B157" s="64" t="s">
        <v>454</v>
      </c>
      <c r="C157" s="64" t="s">
        <v>452</v>
      </c>
      <c r="D157" s="64" t="s">
        <v>381</v>
      </c>
      <c r="E157" s="64" t="s">
        <v>382</v>
      </c>
    </row>
    <row r="158" spans="1:5" ht="12.75">
      <c r="A158" s="85" t="s">
        <v>193</v>
      </c>
      <c r="B158" s="64" t="s">
        <v>455</v>
      </c>
      <c r="C158" s="64" t="s">
        <v>452</v>
      </c>
      <c r="D158" s="64" t="s">
        <v>381</v>
      </c>
      <c r="E158" s="64" t="s">
        <v>382</v>
      </c>
    </row>
    <row r="159" spans="1:5" ht="12.75">
      <c r="A159" s="85" t="s">
        <v>194</v>
      </c>
      <c r="B159" s="64" t="s">
        <v>456</v>
      </c>
      <c r="C159" s="64" t="s">
        <v>452</v>
      </c>
      <c r="D159" s="64" t="s">
        <v>381</v>
      </c>
      <c r="E159" s="64" t="s">
        <v>382</v>
      </c>
    </row>
    <row r="160" spans="1:5" ht="12.75">
      <c r="A160" s="85" t="s">
        <v>195</v>
      </c>
      <c r="B160" s="64" t="s">
        <v>457</v>
      </c>
      <c r="C160" s="64" t="s">
        <v>452</v>
      </c>
      <c r="D160" s="64" t="s">
        <v>381</v>
      </c>
      <c r="E160" s="64" t="s">
        <v>382</v>
      </c>
    </row>
    <row r="161" spans="1:5" ht="12.75">
      <c r="A161" s="85" t="s">
        <v>196</v>
      </c>
      <c r="B161" s="64" t="s">
        <v>458</v>
      </c>
      <c r="C161" s="64" t="s">
        <v>452</v>
      </c>
      <c r="D161" s="64" t="s">
        <v>381</v>
      </c>
      <c r="E161" s="64" t="s">
        <v>382</v>
      </c>
    </row>
    <row r="162" spans="1:5" ht="12.75">
      <c r="A162" s="85" t="s">
        <v>197</v>
      </c>
      <c r="B162" s="64" t="s">
        <v>459</v>
      </c>
      <c r="C162" s="64" t="s">
        <v>452</v>
      </c>
      <c r="D162" s="64" t="s">
        <v>381</v>
      </c>
      <c r="E162" s="64" t="s">
        <v>382</v>
      </c>
    </row>
    <row r="163" spans="1:5" ht="12.75">
      <c r="A163" s="85" t="s">
        <v>198</v>
      </c>
      <c r="B163" s="64" t="s">
        <v>460</v>
      </c>
      <c r="C163" s="64" t="s">
        <v>452</v>
      </c>
      <c r="D163" s="64" t="s">
        <v>381</v>
      </c>
      <c r="E163" s="64" t="s">
        <v>382</v>
      </c>
    </row>
    <row r="164" spans="1:5" ht="12.75">
      <c r="A164" s="85" t="s">
        <v>199</v>
      </c>
      <c r="B164" s="64" t="s">
        <v>461</v>
      </c>
      <c r="C164" s="64" t="s">
        <v>452</v>
      </c>
      <c r="D164" s="64" t="s">
        <v>381</v>
      </c>
      <c r="E164" s="64" t="s">
        <v>382</v>
      </c>
    </row>
    <row r="165" spans="1:5" ht="12.75">
      <c r="A165" s="85" t="s">
        <v>200</v>
      </c>
      <c r="B165" s="64" t="s">
        <v>462</v>
      </c>
      <c r="C165" s="64" t="s">
        <v>452</v>
      </c>
      <c r="D165" s="64" t="s">
        <v>381</v>
      </c>
      <c r="E165" s="64" t="s">
        <v>382</v>
      </c>
    </row>
    <row r="166" spans="1:5" ht="12.75">
      <c r="A166" s="85" t="s">
        <v>201</v>
      </c>
      <c r="B166" s="64" t="s">
        <v>463</v>
      </c>
      <c r="C166" s="64" t="s">
        <v>452</v>
      </c>
      <c r="D166" s="64" t="s">
        <v>381</v>
      </c>
      <c r="E166" s="64" t="s">
        <v>382</v>
      </c>
    </row>
    <row r="167" spans="1:5" ht="12.75">
      <c r="A167" s="79" t="s">
        <v>202</v>
      </c>
      <c r="B167" s="64" t="s">
        <v>464</v>
      </c>
      <c r="C167" s="64" t="s">
        <v>452</v>
      </c>
      <c r="D167" s="64" t="s">
        <v>381</v>
      </c>
      <c r="E167" s="64" t="s">
        <v>382</v>
      </c>
    </row>
    <row r="168" spans="1:5" ht="12.75">
      <c r="A168" s="79" t="s">
        <v>203</v>
      </c>
      <c r="B168" s="64" t="s">
        <v>465</v>
      </c>
      <c r="C168" s="64" t="s">
        <v>452</v>
      </c>
      <c r="D168" s="64" t="s">
        <v>381</v>
      </c>
      <c r="E168" s="64" t="s">
        <v>382</v>
      </c>
    </row>
    <row r="169" spans="1:5" ht="12.75">
      <c r="A169" s="79" t="s">
        <v>204</v>
      </c>
      <c r="B169" s="64" t="s">
        <v>466</v>
      </c>
      <c r="C169" s="64" t="s">
        <v>452</v>
      </c>
      <c r="D169" s="64" t="s">
        <v>381</v>
      </c>
      <c r="E169" s="64" t="s">
        <v>382</v>
      </c>
    </row>
    <row r="170" spans="1:5" ht="12.75">
      <c r="A170" s="85" t="s">
        <v>205</v>
      </c>
      <c r="B170" s="64" t="s">
        <v>473</v>
      </c>
      <c r="C170" s="64" t="s">
        <v>452</v>
      </c>
      <c r="D170" s="64" t="s">
        <v>381</v>
      </c>
      <c r="E170" s="64" t="s">
        <v>382</v>
      </c>
    </row>
    <row r="171" spans="1:5" ht="12.75">
      <c r="A171" s="85" t="s">
        <v>206</v>
      </c>
      <c r="B171" s="64" t="s">
        <v>474</v>
      </c>
      <c r="C171" s="64" t="s">
        <v>452</v>
      </c>
      <c r="D171" s="64" t="s">
        <v>381</v>
      </c>
      <c r="E171" s="64" t="s">
        <v>382</v>
      </c>
    </row>
    <row r="172" spans="1:5" ht="12.75">
      <c r="A172" s="85" t="s">
        <v>207</v>
      </c>
      <c r="B172" s="64" t="s">
        <v>475</v>
      </c>
      <c r="C172" s="64" t="s">
        <v>452</v>
      </c>
      <c r="D172" s="64" t="s">
        <v>381</v>
      </c>
      <c r="E172" s="64" t="s">
        <v>382</v>
      </c>
    </row>
    <row r="173" spans="1:5" ht="12.75">
      <c r="A173" s="85" t="s">
        <v>208</v>
      </c>
      <c r="B173" s="64" t="s">
        <v>467</v>
      </c>
      <c r="C173" s="64" t="s">
        <v>452</v>
      </c>
      <c r="D173" s="64" t="s">
        <v>381</v>
      </c>
      <c r="E173" s="64" t="s">
        <v>382</v>
      </c>
    </row>
    <row r="174" spans="1:5" ht="12.75">
      <c r="A174" s="85" t="s">
        <v>209</v>
      </c>
      <c r="B174" s="64" t="s">
        <v>468</v>
      </c>
      <c r="C174" s="64" t="s">
        <v>452</v>
      </c>
      <c r="D174" s="64" t="s">
        <v>381</v>
      </c>
      <c r="E174" s="64" t="s">
        <v>382</v>
      </c>
    </row>
    <row r="175" spans="1:5" ht="12.75">
      <c r="A175" s="85" t="s">
        <v>210</v>
      </c>
      <c r="B175" s="64" t="s">
        <v>469</v>
      </c>
      <c r="C175" s="64" t="s">
        <v>452</v>
      </c>
      <c r="D175" s="64" t="s">
        <v>381</v>
      </c>
      <c r="E175" s="64" t="s">
        <v>382</v>
      </c>
    </row>
    <row r="176" spans="1:5" ht="12.75">
      <c r="A176" s="85" t="s">
        <v>211</v>
      </c>
      <c r="B176" s="64" t="s">
        <v>470</v>
      </c>
      <c r="C176" s="64" t="s">
        <v>452</v>
      </c>
      <c r="D176" s="64" t="s">
        <v>381</v>
      </c>
      <c r="E176" s="64" t="s">
        <v>382</v>
      </c>
    </row>
    <row r="177" spans="1:5" ht="12.75">
      <c r="A177" s="85" t="s">
        <v>212</v>
      </c>
      <c r="B177" s="64" t="s">
        <v>471</v>
      </c>
      <c r="C177" s="64" t="s">
        <v>452</v>
      </c>
      <c r="D177" s="64" t="s">
        <v>381</v>
      </c>
      <c r="E177" s="64" t="s">
        <v>382</v>
      </c>
    </row>
    <row r="178" spans="1:5" ht="12.75">
      <c r="A178" s="85" t="s">
        <v>213</v>
      </c>
      <c r="B178" s="64" t="s">
        <v>472</v>
      </c>
      <c r="C178" s="64" t="s">
        <v>452</v>
      </c>
      <c r="D178" s="64" t="s">
        <v>381</v>
      </c>
      <c r="E178" s="64" t="s">
        <v>382</v>
      </c>
    </row>
    <row r="179" spans="1:5" ht="12.75">
      <c r="A179" s="80" t="s">
        <v>481</v>
      </c>
      <c r="B179" s="113" t="s">
        <v>488</v>
      </c>
      <c r="C179" s="113" t="s">
        <v>482</v>
      </c>
      <c r="D179" s="113" t="s">
        <v>483</v>
      </c>
      <c r="E179" s="113" t="s">
        <v>382</v>
      </c>
    </row>
    <row r="180" spans="1:5" ht="12.75">
      <c r="A180" s="114" t="s">
        <v>484</v>
      </c>
      <c r="B180" s="115" t="s">
        <v>485</v>
      </c>
      <c r="C180" s="115" t="s">
        <v>482</v>
      </c>
      <c r="D180" s="115" t="s">
        <v>483</v>
      </c>
      <c r="E180" s="115" t="s">
        <v>382</v>
      </c>
    </row>
    <row r="181" spans="1:5" ht="12.75">
      <c r="A181" s="114" t="s">
        <v>486</v>
      </c>
      <c r="B181" s="115" t="s">
        <v>487</v>
      </c>
      <c r="C181" s="115" t="s">
        <v>497</v>
      </c>
      <c r="D181" s="115" t="s">
        <v>483</v>
      </c>
      <c r="E181" s="115" t="s">
        <v>382</v>
      </c>
    </row>
    <row r="182" spans="1:5" ht="12.75">
      <c r="A182" s="85" t="s">
        <v>490</v>
      </c>
      <c r="B182" s="64" t="s">
        <v>491</v>
      </c>
      <c r="C182" s="64" t="s">
        <v>275</v>
      </c>
      <c r="D182" s="64" t="s">
        <v>492</v>
      </c>
      <c r="E182" s="64" t="s">
        <v>382</v>
      </c>
    </row>
    <row r="183" spans="1:5" ht="12.75">
      <c r="A183" s="85" t="s">
        <v>493</v>
      </c>
      <c r="B183" s="64" t="s">
        <v>494</v>
      </c>
      <c r="C183" s="64" t="s">
        <v>495</v>
      </c>
      <c r="D183" s="64" t="s">
        <v>483</v>
      </c>
      <c r="E183" s="64" t="s">
        <v>382</v>
      </c>
    </row>
    <row r="184" spans="1:5" ht="12.75">
      <c r="A184" s="118"/>
      <c r="B184" s="55"/>
      <c r="C184" s="55"/>
      <c r="D184" s="55"/>
      <c r="E184" s="55"/>
    </row>
    <row r="186" s="61" customFormat="1" ht="11.25">
      <c r="A186" s="91" t="s">
        <v>476</v>
      </c>
    </row>
    <row r="187" s="61" customFormat="1" ht="11.25">
      <c r="A187" s="90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43"/>
  <sheetViews>
    <sheetView zoomScalePageLayoutView="0" workbookViewId="0" topLeftCell="FV1">
      <selection activeCell="GC4" sqref="GC4"/>
    </sheetView>
  </sheetViews>
  <sheetFormatPr defaultColWidth="11.421875" defaultRowHeight="12.75"/>
  <cols>
    <col min="1" max="1" width="16.28125" style="93" bestFit="1" customWidth="1"/>
    <col min="2" max="2" width="13.8515625" style="61" bestFit="1" customWidth="1"/>
    <col min="3" max="3" width="13.8515625" style="61" customWidth="1"/>
    <col min="4" max="4" width="17.00390625" style="61" bestFit="1" customWidth="1"/>
    <col min="5" max="5" width="18.8515625" style="61" bestFit="1" customWidth="1"/>
    <col min="6" max="6" width="13.421875" style="61" bestFit="1" customWidth="1"/>
    <col min="7" max="7" width="12.8515625" style="94" bestFit="1" customWidth="1"/>
    <col min="8" max="8" width="16.28125" style="61" bestFit="1" customWidth="1"/>
    <col min="9" max="9" width="14.8515625" style="95" bestFit="1" customWidth="1"/>
    <col min="10" max="10" width="17.140625" style="56" bestFit="1" customWidth="1"/>
    <col min="11" max="11" width="12.8515625" style="94" bestFit="1" customWidth="1"/>
    <col min="12" max="12" width="12.57421875" style="47" bestFit="1" customWidth="1"/>
    <col min="13" max="13" width="13.28125" style="94" bestFit="1" customWidth="1"/>
    <col min="14" max="14" width="13.00390625" style="47" bestFit="1" customWidth="1"/>
    <col min="15" max="15" width="15.421875" style="47" bestFit="1" customWidth="1"/>
    <col min="16" max="16" width="15.28125" style="94" bestFit="1" customWidth="1"/>
    <col min="17" max="17" width="15.00390625" style="47" bestFit="1" customWidth="1"/>
    <col min="18" max="18" width="16.28125" style="94" bestFit="1" customWidth="1"/>
    <col min="19" max="19" width="15.8515625" style="47" bestFit="1" customWidth="1"/>
    <col min="20" max="20" width="18.00390625" style="94" bestFit="1" customWidth="1"/>
    <col min="21" max="21" width="17.7109375" style="47" bestFit="1" customWidth="1"/>
    <col min="22" max="22" width="14.28125" style="47" bestFit="1" customWidth="1"/>
    <col min="23" max="23" width="13.8515625" style="47" bestFit="1" customWidth="1"/>
    <col min="24" max="24" width="12.8515625" style="94" bestFit="1" customWidth="1"/>
    <col min="25" max="25" width="14.8515625" style="95" bestFit="1" customWidth="1"/>
    <col min="26" max="26" width="17.140625" style="56" bestFit="1" customWidth="1"/>
    <col min="27" max="27" width="15.57421875" style="47" bestFit="1" customWidth="1"/>
    <col min="28" max="28" width="20.57421875" style="47" bestFit="1" customWidth="1"/>
    <col min="29" max="29" width="22.57421875" style="61" bestFit="1" customWidth="1"/>
    <col min="30" max="30" width="15.28125" style="61" bestFit="1" customWidth="1"/>
    <col min="31" max="31" width="25.00390625" style="61" bestFit="1" customWidth="1"/>
    <col min="32" max="32" width="24.8515625" style="61" bestFit="1" customWidth="1"/>
    <col min="33" max="33" width="12.7109375" style="95" bestFit="1" customWidth="1"/>
    <col min="34" max="34" width="12.8515625" style="95" bestFit="1" customWidth="1"/>
    <col min="35" max="35" width="17.421875" style="97" bestFit="1" customWidth="1"/>
    <col min="36" max="36" width="15.57421875" style="97" bestFit="1" customWidth="1"/>
    <col min="37" max="37" width="18.7109375" style="97" bestFit="1" customWidth="1"/>
    <col min="38" max="38" width="16.28125" style="97" bestFit="1" customWidth="1"/>
    <col min="39" max="39" width="10.421875" style="97" bestFit="1" customWidth="1"/>
    <col min="40" max="40" width="13.57421875" style="55" bestFit="1" customWidth="1"/>
    <col min="41" max="41" width="17.140625" style="55" bestFit="1" customWidth="1"/>
    <col min="42" max="42" width="15.7109375" style="95" bestFit="1" customWidth="1"/>
    <col min="43" max="43" width="20.8515625" style="61" bestFit="1" customWidth="1"/>
    <col min="44" max="44" width="21.28125" style="61" bestFit="1" customWidth="1"/>
    <col min="45" max="45" width="21.421875" style="94" bestFit="1" customWidth="1"/>
    <col min="46" max="46" width="18.7109375" style="56" bestFit="1" customWidth="1"/>
    <col min="47" max="47" width="14.8515625" style="108" bestFit="1" customWidth="1"/>
    <col min="48" max="48" width="20.00390625" style="108" bestFit="1" customWidth="1"/>
    <col min="49" max="49" width="16.8515625" style="108" bestFit="1" customWidth="1"/>
    <col min="50" max="50" width="16.140625" style="108" bestFit="1" customWidth="1"/>
    <col min="51" max="51" width="20.00390625" style="100" bestFit="1" customWidth="1"/>
    <col min="52" max="52" width="16.140625" style="108" customWidth="1"/>
    <col min="53" max="53" width="16.140625" style="61" customWidth="1"/>
    <col min="54" max="54" width="17.57421875" style="61" bestFit="1" customWidth="1"/>
    <col min="55" max="55" width="19.140625" style="61" bestFit="1" customWidth="1"/>
    <col min="56" max="56" width="22.57421875" style="61" bestFit="1" customWidth="1"/>
    <col min="57" max="57" width="21.7109375" style="61" bestFit="1" customWidth="1"/>
    <col min="58" max="58" width="20.57421875" style="61" bestFit="1" customWidth="1"/>
    <col min="59" max="59" width="22.7109375" style="47" bestFit="1" customWidth="1"/>
    <col min="60" max="60" width="27.421875" style="61" bestFit="1" customWidth="1"/>
    <col min="61" max="61" width="16.7109375" style="61" bestFit="1" customWidth="1"/>
    <col min="62" max="62" width="21.8515625" style="61" bestFit="1" customWidth="1"/>
    <col min="63" max="63" width="17.00390625" style="61" bestFit="1" customWidth="1"/>
    <col min="64" max="64" width="26.00390625" style="61" bestFit="1" customWidth="1"/>
    <col min="65" max="65" width="22.57421875" style="61" bestFit="1" customWidth="1"/>
    <col min="66" max="66" width="24.57421875" style="61" bestFit="1" customWidth="1"/>
    <col min="67" max="67" width="21.7109375" style="61" bestFit="1" customWidth="1"/>
    <col min="68" max="68" width="20.28125" style="61" bestFit="1" customWidth="1"/>
    <col min="69" max="69" width="18.421875" style="61" bestFit="1" customWidth="1"/>
    <col min="70" max="70" width="17.28125" style="61" bestFit="1" customWidth="1"/>
    <col min="71" max="71" width="18.00390625" style="61" bestFit="1" customWidth="1"/>
    <col min="72" max="72" width="26.140625" style="61" bestFit="1" customWidth="1"/>
    <col min="73" max="73" width="32.28125" style="56" bestFit="1" customWidth="1"/>
    <col min="74" max="74" width="27.57421875" style="56" bestFit="1" customWidth="1"/>
    <col min="75" max="75" width="40.28125" style="110" bestFit="1" customWidth="1"/>
    <col min="76" max="76" width="40.28125" style="110" customWidth="1"/>
    <col min="77" max="77" width="38.57421875" style="110" bestFit="1" customWidth="1"/>
    <col min="78" max="78" width="38.57421875" style="110" customWidth="1"/>
    <col min="79" max="79" width="16.7109375" style="108" bestFit="1" customWidth="1"/>
    <col min="80" max="80" width="18.8515625" style="111" bestFit="1" customWidth="1"/>
    <col min="81" max="81" width="20.421875" style="112" bestFit="1" customWidth="1"/>
    <col min="82" max="82" width="16.8515625" style="61" bestFit="1" customWidth="1"/>
    <col min="83" max="83" width="18.57421875" style="43" bestFit="1" customWidth="1"/>
    <col min="84" max="84" width="23.421875" style="105" bestFit="1" customWidth="1"/>
    <col min="85" max="85" width="19.421875" style="106" customWidth="1"/>
    <col min="86" max="86" width="23.57421875" style="47" bestFit="1" customWidth="1"/>
    <col min="87" max="87" width="18.7109375" style="55" bestFit="1" customWidth="1"/>
    <col min="88" max="88" width="21.57421875" style="47" bestFit="1" customWidth="1"/>
    <col min="89" max="89" width="19.140625" style="61" bestFit="1" customWidth="1"/>
    <col min="90" max="90" width="18.140625" style="61" bestFit="1" customWidth="1"/>
    <col min="91" max="91" width="19.140625" style="61" bestFit="1" customWidth="1"/>
    <col min="92" max="92" width="30.8515625" style="61" bestFit="1" customWidth="1"/>
    <col min="93" max="93" width="35.7109375" style="61" bestFit="1" customWidth="1"/>
    <col min="94" max="95" width="25.421875" style="61" bestFit="1" customWidth="1"/>
    <col min="96" max="96" width="24.00390625" style="55" bestFit="1" customWidth="1"/>
    <col min="97" max="97" width="23.57421875" style="55" bestFit="1" customWidth="1"/>
    <col min="98" max="98" width="30.57421875" style="61" bestFit="1" customWidth="1"/>
    <col min="99" max="99" width="28.140625" style="61" bestFit="1" customWidth="1"/>
    <col min="100" max="100" width="31.28125" style="61" bestFit="1" customWidth="1"/>
    <col min="101" max="101" width="32.421875" style="61" bestFit="1" customWidth="1"/>
    <col min="102" max="102" width="35.8515625" style="61" bestFit="1" customWidth="1"/>
    <col min="103" max="103" width="28.140625" style="58" bestFit="1" customWidth="1"/>
    <col min="104" max="104" width="28.57421875" style="58" bestFit="1" customWidth="1"/>
    <col min="105" max="105" width="28.140625" style="58" bestFit="1" customWidth="1"/>
    <col min="106" max="106" width="34.57421875" style="58" bestFit="1" customWidth="1"/>
    <col min="107" max="107" width="35.57421875" style="58" bestFit="1" customWidth="1"/>
    <col min="108" max="108" width="35.140625" style="58" bestFit="1" customWidth="1"/>
    <col min="109" max="109" width="28.28125" style="55" bestFit="1" customWidth="1"/>
    <col min="110" max="110" width="28.7109375" style="55" bestFit="1" customWidth="1"/>
    <col min="111" max="111" width="28.28125" style="55" bestFit="1" customWidth="1"/>
    <col min="112" max="112" width="27.28125" style="55" bestFit="1" customWidth="1"/>
    <col min="113" max="113" width="27.7109375" style="55" bestFit="1" customWidth="1"/>
    <col min="114" max="114" width="27.28125" style="55" bestFit="1" customWidth="1"/>
    <col min="115" max="115" width="30.140625" style="55" bestFit="1" customWidth="1"/>
    <col min="116" max="116" width="30.00390625" style="55" bestFit="1" customWidth="1"/>
    <col min="117" max="117" width="29.57421875" style="55" bestFit="1" customWidth="1"/>
    <col min="118" max="118" width="29.140625" style="55" bestFit="1" customWidth="1"/>
    <col min="119" max="119" width="29.00390625" style="55" bestFit="1" customWidth="1"/>
    <col min="120" max="120" width="28.57421875" style="55" bestFit="1" customWidth="1"/>
    <col min="121" max="121" width="28.8515625" style="55" bestFit="1" customWidth="1"/>
    <col min="122" max="122" width="29.28125" style="55" bestFit="1" customWidth="1"/>
    <col min="123" max="123" width="28.8515625" style="55" bestFit="1" customWidth="1"/>
    <col min="124" max="124" width="27.8515625" style="55" bestFit="1" customWidth="1"/>
    <col min="125" max="125" width="28.28125" style="55" bestFit="1" customWidth="1"/>
    <col min="126" max="126" width="27.8515625" style="55" bestFit="1" customWidth="1"/>
    <col min="127" max="127" width="18.421875" style="61" bestFit="1" customWidth="1"/>
    <col min="128" max="128" width="27.8515625" style="61" bestFit="1" customWidth="1"/>
    <col min="129" max="129" width="26.7109375" style="61" bestFit="1" customWidth="1"/>
    <col min="130" max="130" width="22.28125" style="61" bestFit="1" customWidth="1"/>
    <col min="131" max="131" width="18.421875" style="61" bestFit="1" customWidth="1"/>
    <col min="132" max="132" width="27.8515625" style="61" bestFit="1" customWidth="1"/>
    <col min="133" max="133" width="26.7109375" style="61" bestFit="1" customWidth="1"/>
    <col min="134" max="134" width="22.28125" style="61" bestFit="1" customWidth="1"/>
    <col min="135" max="135" width="18.8515625" style="61" bestFit="1" customWidth="1"/>
    <col min="136" max="136" width="28.28125" style="61" bestFit="1" customWidth="1"/>
    <col min="137" max="137" width="27.140625" style="61" bestFit="1" customWidth="1"/>
    <col min="138" max="138" width="22.7109375" style="61" bestFit="1" customWidth="1"/>
    <col min="139" max="139" width="20.57421875" style="61" bestFit="1" customWidth="1"/>
    <col min="140" max="140" width="21.8515625" style="61" bestFit="1" customWidth="1"/>
    <col min="141" max="141" width="20.57421875" style="61" bestFit="1" customWidth="1"/>
    <col min="142" max="142" width="21.8515625" style="61" bestFit="1" customWidth="1"/>
    <col min="143" max="143" width="21.00390625" style="61" bestFit="1" customWidth="1"/>
    <col min="144" max="144" width="22.28125" style="61" bestFit="1" customWidth="1"/>
    <col min="145" max="145" width="27.00390625" style="61" bestFit="1" customWidth="1"/>
    <col min="146" max="146" width="27.8515625" style="61" bestFit="1" customWidth="1"/>
    <col min="147" max="147" width="30.421875" style="61" bestFit="1" customWidth="1"/>
    <col min="148" max="148" width="27.00390625" style="61" bestFit="1" customWidth="1"/>
    <col min="149" max="149" width="27.8515625" style="61" bestFit="1" customWidth="1"/>
    <col min="150" max="150" width="30.421875" style="61" bestFit="1" customWidth="1"/>
    <col min="151" max="151" width="27.421875" style="61" bestFit="1" customWidth="1"/>
    <col min="152" max="152" width="28.28125" style="61" bestFit="1" customWidth="1"/>
    <col min="153" max="153" width="30.8515625" style="61" bestFit="1" customWidth="1"/>
    <col min="154" max="155" width="28.00390625" style="54" bestFit="1" customWidth="1"/>
    <col min="156" max="156" width="31.8515625" style="54" bestFit="1" customWidth="1"/>
    <col min="157" max="157" width="26.8515625" style="47" bestFit="1" customWidth="1"/>
    <col min="158" max="158" width="27.7109375" style="47" bestFit="1" customWidth="1"/>
    <col min="159" max="159" width="30.28125" style="47" bestFit="1" customWidth="1"/>
    <col min="160" max="160" width="26.8515625" style="47" bestFit="1" customWidth="1"/>
    <col min="161" max="161" width="27.7109375" style="47" bestFit="1" customWidth="1"/>
    <col min="162" max="162" width="30.28125" style="47" bestFit="1" customWidth="1"/>
    <col min="163" max="163" width="27.28125" style="47" bestFit="1" customWidth="1"/>
    <col min="164" max="164" width="28.140625" style="47" bestFit="1" customWidth="1"/>
    <col min="165" max="165" width="30.7109375" style="47" bestFit="1" customWidth="1"/>
    <col min="166" max="167" width="30.28125" style="54" bestFit="1" customWidth="1"/>
    <col min="168" max="168" width="30.7109375" style="54" bestFit="1" customWidth="1"/>
    <col min="169" max="169" width="25.7109375" style="47" bestFit="1" customWidth="1"/>
    <col min="170" max="170" width="26.7109375" style="47" bestFit="1" customWidth="1"/>
    <col min="171" max="171" width="29.28125" style="47" bestFit="1" customWidth="1"/>
    <col min="172" max="172" width="25.7109375" style="47" bestFit="1" customWidth="1"/>
    <col min="173" max="173" width="26.7109375" style="47" bestFit="1" customWidth="1"/>
    <col min="174" max="174" width="29.28125" style="47" bestFit="1" customWidth="1"/>
    <col min="175" max="175" width="26.140625" style="47" bestFit="1" customWidth="1"/>
    <col min="176" max="176" width="27.140625" style="47" bestFit="1" customWidth="1"/>
    <col min="177" max="177" width="29.7109375" style="47" bestFit="1" customWidth="1"/>
    <col min="178" max="178" width="20.7109375" style="61" bestFit="1" customWidth="1"/>
    <col min="179" max="179" width="18.28125" style="61" bestFit="1" customWidth="1"/>
    <col min="180" max="180" width="20.140625" style="61" bestFit="1" customWidth="1"/>
    <col min="181" max="181" width="15.28125" style="61" bestFit="1" customWidth="1"/>
    <col min="182" max="182" width="18.8515625" style="61" bestFit="1" customWidth="1"/>
    <col min="183" max="16384" width="11.421875" style="61" customWidth="1"/>
  </cols>
  <sheetData>
    <row r="1" spans="1:182" s="2" customFormat="1" ht="11.25">
      <c r="A1" s="46" t="s">
        <v>137</v>
      </c>
      <c r="B1" s="2" t="s">
        <v>136</v>
      </c>
      <c r="C1" s="2" t="s">
        <v>138</v>
      </c>
      <c r="D1" s="1" t="s">
        <v>219</v>
      </c>
      <c r="E1" s="1" t="s">
        <v>0</v>
      </c>
      <c r="F1" s="10" t="s">
        <v>1</v>
      </c>
      <c r="G1" s="15" t="s">
        <v>2</v>
      </c>
      <c r="H1" s="10" t="s">
        <v>3</v>
      </c>
      <c r="I1" s="13" t="s">
        <v>4</v>
      </c>
      <c r="J1" s="16" t="s">
        <v>73</v>
      </c>
      <c r="K1" s="15" t="s">
        <v>5</v>
      </c>
      <c r="L1" s="14" t="s">
        <v>6</v>
      </c>
      <c r="M1" s="15" t="s">
        <v>7</v>
      </c>
      <c r="N1" s="14" t="s">
        <v>8</v>
      </c>
      <c r="O1" s="14" t="s">
        <v>9</v>
      </c>
      <c r="P1" s="15" t="s">
        <v>10</v>
      </c>
      <c r="Q1" s="14" t="s">
        <v>11</v>
      </c>
      <c r="R1" s="15" t="s">
        <v>12</v>
      </c>
      <c r="S1" s="14" t="s">
        <v>13</v>
      </c>
      <c r="T1" s="15" t="s">
        <v>14</v>
      </c>
      <c r="U1" s="14" t="s">
        <v>15</v>
      </c>
      <c r="V1" s="14" t="s">
        <v>16</v>
      </c>
      <c r="W1" s="14" t="s">
        <v>17</v>
      </c>
      <c r="X1" s="15" t="s">
        <v>18</v>
      </c>
      <c r="Y1" s="13" t="s">
        <v>19</v>
      </c>
      <c r="Z1" s="16" t="s">
        <v>74</v>
      </c>
      <c r="AA1" s="14" t="s">
        <v>75</v>
      </c>
      <c r="AB1" s="14" t="s">
        <v>53</v>
      </c>
      <c r="AC1" s="11" t="s">
        <v>54</v>
      </c>
      <c r="AD1" s="1" t="s">
        <v>55</v>
      </c>
      <c r="AE1" s="2" t="s">
        <v>64</v>
      </c>
      <c r="AF1" s="1" t="s">
        <v>56</v>
      </c>
      <c r="AG1" s="18" t="s">
        <v>83</v>
      </c>
      <c r="AH1" s="18" t="s">
        <v>57</v>
      </c>
      <c r="AI1" s="1" t="s">
        <v>59</v>
      </c>
      <c r="AJ1" s="1" t="s">
        <v>60</v>
      </c>
      <c r="AK1" s="1" t="s">
        <v>61</v>
      </c>
      <c r="AL1" s="1" t="s">
        <v>62</v>
      </c>
      <c r="AM1" s="1" t="s">
        <v>58</v>
      </c>
      <c r="AN1" s="1" t="s">
        <v>123</v>
      </c>
      <c r="AO1" s="1" t="s">
        <v>124</v>
      </c>
      <c r="AP1" s="19" t="s">
        <v>63</v>
      </c>
      <c r="AQ1" s="1" t="s">
        <v>76</v>
      </c>
      <c r="AR1" s="1" t="s">
        <v>77</v>
      </c>
      <c r="AS1" s="20" t="s">
        <v>78</v>
      </c>
      <c r="AT1" s="29" t="s">
        <v>125</v>
      </c>
      <c r="AU1" s="33" t="s">
        <v>80</v>
      </c>
      <c r="AV1" s="33" t="s">
        <v>81</v>
      </c>
      <c r="AW1" s="33" t="s">
        <v>79</v>
      </c>
      <c r="AX1" s="33" t="s">
        <v>82</v>
      </c>
      <c r="AY1" s="34" t="s">
        <v>84</v>
      </c>
      <c r="AZ1" s="33" t="s">
        <v>95</v>
      </c>
      <c r="BA1" s="1" t="s">
        <v>99</v>
      </c>
      <c r="BB1" s="1" t="s">
        <v>85</v>
      </c>
      <c r="BC1" s="1" t="s">
        <v>126</v>
      </c>
      <c r="BD1" s="12" t="s">
        <v>86</v>
      </c>
      <c r="BE1" s="12" t="s">
        <v>87</v>
      </c>
      <c r="BF1" s="12" t="s">
        <v>88</v>
      </c>
      <c r="BG1" s="21" t="s">
        <v>100</v>
      </c>
      <c r="BH1" s="1" t="s">
        <v>89</v>
      </c>
      <c r="BI1" s="1" t="s">
        <v>90</v>
      </c>
      <c r="BJ1" s="1" t="s">
        <v>91</v>
      </c>
      <c r="BK1" s="1" t="s">
        <v>92</v>
      </c>
      <c r="BL1" s="1" t="s">
        <v>93</v>
      </c>
      <c r="BM1" s="1" t="s">
        <v>94</v>
      </c>
      <c r="BN1" s="1" t="s">
        <v>96</v>
      </c>
      <c r="BO1" s="1" t="s">
        <v>97</v>
      </c>
      <c r="BP1" s="1" t="s">
        <v>98</v>
      </c>
      <c r="BQ1" s="27" t="s">
        <v>101</v>
      </c>
      <c r="BR1" s="27" t="s">
        <v>102</v>
      </c>
      <c r="BS1" s="2" t="s">
        <v>103</v>
      </c>
      <c r="BT1" s="12" t="s">
        <v>65</v>
      </c>
      <c r="BU1" s="39" t="s">
        <v>109</v>
      </c>
      <c r="BV1" s="39" t="s">
        <v>110</v>
      </c>
      <c r="BW1" s="38" t="s">
        <v>111</v>
      </c>
      <c r="BX1" s="38" t="s">
        <v>121</v>
      </c>
      <c r="BY1" s="38" t="s">
        <v>112</v>
      </c>
      <c r="BZ1" s="38" t="s">
        <v>122</v>
      </c>
      <c r="CA1" s="33" t="s">
        <v>113</v>
      </c>
      <c r="CB1" s="33" t="s">
        <v>114</v>
      </c>
      <c r="CC1" s="36" t="s">
        <v>66</v>
      </c>
      <c r="CD1" s="1" t="s">
        <v>67</v>
      </c>
      <c r="CE1" s="42" t="s">
        <v>115</v>
      </c>
      <c r="CF1" s="44" t="s">
        <v>116</v>
      </c>
      <c r="CG1" s="12" t="s">
        <v>131</v>
      </c>
      <c r="CH1" s="5" t="s">
        <v>132</v>
      </c>
      <c r="CI1" s="1" t="s">
        <v>117</v>
      </c>
      <c r="CJ1" s="21" t="s">
        <v>118</v>
      </c>
      <c r="CK1" s="2" t="s">
        <v>104</v>
      </c>
      <c r="CL1" s="2" t="s">
        <v>105</v>
      </c>
      <c r="CM1" s="2" t="s">
        <v>106</v>
      </c>
      <c r="CN1" s="2" t="s">
        <v>129</v>
      </c>
      <c r="CO1" s="2" t="s">
        <v>130</v>
      </c>
      <c r="CP1" s="2" t="s">
        <v>107</v>
      </c>
      <c r="CQ1" s="2" t="s">
        <v>108</v>
      </c>
      <c r="CR1" s="1" t="s">
        <v>119</v>
      </c>
      <c r="CS1" s="1" t="s">
        <v>120</v>
      </c>
      <c r="CT1" s="1" t="s">
        <v>127</v>
      </c>
      <c r="CU1" s="1" t="s">
        <v>128</v>
      </c>
      <c r="CV1" s="2" t="s">
        <v>133</v>
      </c>
      <c r="CW1" s="2" t="s">
        <v>134</v>
      </c>
      <c r="CX1" s="2" t="s">
        <v>135</v>
      </c>
      <c r="CY1" s="48" t="s">
        <v>139</v>
      </c>
      <c r="CZ1" s="48" t="s">
        <v>140</v>
      </c>
      <c r="DA1" s="48" t="s">
        <v>141</v>
      </c>
      <c r="DB1" s="48" t="s">
        <v>142</v>
      </c>
      <c r="DC1" s="48" t="s">
        <v>143</v>
      </c>
      <c r="DD1" s="48" t="s">
        <v>144</v>
      </c>
      <c r="DE1" s="49" t="s">
        <v>145</v>
      </c>
      <c r="DF1" s="49" t="s">
        <v>146</v>
      </c>
      <c r="DG1" s="49" t="s">
        <v>147</v>
      </c>
      <c r="DH1" s="49" t="s">
        <v>148</v>
      </c>
      <c r="DI1" s="49" t="s">
        <v>149</v>
      </c>
      <c r="DJ1" s="49" t="s">
        <v>150</v>
      </c>
      <c r="DK1" s="49" t="s">
        <v>151</v>
      </c>
      <c r="DL1" s="49" t="s">
        <v>152</v>
      </c>
      <c r="DM1" s="49" t="s">
        <v>153</v>
      </c>
      <c r="DN1" s="49" t="s">
        <v>154</v>
      </c>
      <c r="DO1" s="49" t="s">
        <v>155</v>
      </c>
      <c r="DP1" s="49" t="s">
        <v>156</v>
      </c>
      <c r="DQ1" s="49" t="s">
        <v>157</v>
      </c>
      <c r="DR1" s="49" t="s">
        <v>158</v>
      </c>
      <c r="DS1" s="49" t="s">
        <v>159</v>
      </c>
      <c r="DT1" s="49" t="s">
        <v>160</v>
      </c>
      <c r="DU1" s="49" t="s">
        <v>161</v>
      </c>
      <c r="DV1" s="49" t="s">
        <v>162</v>
      </c>
      <c r="DW1" s="2" t="s">
        <v>163</v>
      </c>
      <c r="DX1" s="2" t="s">
        <v>164</v>
      </c>
      <c r="DY1" s="2" t="s">
        <v>165</v>
      </c>
      <c r="DZ1" s="2" t="s">
        <v>166</v>
      </c>
      <c r="EA1" s="2" t="s">
        <v>167</v>
      </c>
      <c r="EB1" s="2" t="s">
        <v>168</v>
      </c>
      <c r="EC1" s="2" t="s">
        <v>169</v>
      </c>
      <c r="ED1" s="2" t="s">
        <v>170</v>
      </c>
      <c r="EE1" s="2" t="s">
        <v>171</v>
      </c>
      <c r="EF1" s="2" t="s">
        <v>172</v>
      </c>
      <c r="EG1" s="2" t="s">
        <v>173</v>
      </c>
      <c r="EH1" s="2" t="s">
        <v>174</v>
      </c>
      <c r="EI1" s="2" t="s">
        <v>175</v>
      </c>
      <c r="EJ1" s="2" t="s">
        <v>176</v>
      </c>
      <c r="EK1" s="2" t="s">
        <v>177</v>
      </c>
      <c r="EL1" s="2" t="s">
        <v>178</v>
      </c>
      <c r="EM1" s="2" t="s">
        <v>179</v>
      </c>
      <c r="EN1" s="2" t="s">
        <v>180</v>
      </c>
      <c r="EO1" s="2" t="s">
        <v>181</v>
      </c>
      <c r="EP1" s="2" t="s">
        <v>182</v>
      </c>
      <c r="EQ1" s="2" t="s">
        <v>183</v>
      </c>
      <c r="ER1" s="2" t="s">
        <v>184</v>
      </c>
      <c r="ES1" s="2" t="s">
        <v>185</v>
      </c>
      <c r="ET1" s="2" t="s">
        <v>186</v>
      </c>
      <c r="EU1" s="2" t="s">
        <v>187</v>
      </c>
      <c r="EV1" s="2" t="s">
        <v>188</v>
      </c>
      <c r="EW1" s="2" t="s">
        <v>189</v>
      </c>
      <c r="EX1" s="50" t="s">
        <v>190</v>
      </c>
      <c r="EY1" s="50" t="s">
        <v>191</v>
      </c>
      <c r="EZ1" s="50" t="s">
        <v>192</v>
      </c>
      <c r="FA1" s="51" t="s">
        <v>193</v>
      </c>
      <c r="FB1" s="51" t="s">
        <v>194</v>
      </c>
      <c r="FC1" s="51" t="s">
        <v>195</v>
      </c>
      <c r="FD1" s="51" t="s">
        <v>196</v>
      </c>
      <c r="FE1" s="51" t="s">
        <v>197</v>
      </c>
      <c r="FF1" s="51" t="s">
        <v>198</v>
      </c>
      <c r="FG1" s="51" t="s">
        <v>199</v>
      </c>
      <c r="FH1" s="51" t="s">
        <v>200</v>
      </c>
      <c r="FI1" s="51" t="s">
        <v>201</v>
      </c>
      <c r="FJ1" s="50" t="s">
        <v>202</v>
      </c>
      <c r="FK1" s="50" t="s">
        <v>203</v>
      </c>
      <c r="FL1" s="50" t="s">
        <v>204</v>
      </c>
      <c r="FM1" s="51" t="s">
        <v>205</v>
      </c>
      <c r="FN1" s="51" t="s">
        <v>206</v>
      </c>
      <c r="FO1" s="51" t="s">
        <v>207</v>
      </c>
      <c r="FP1" s="51" t="s">
        <v>208</v>
      </c>
      <c r="FQ1" s="51" t="s">
        <v>209</v>
      </c>
      <c r="FR1" s="51" t="s">
        <v>210</v>
      </c>
      <c r="FS1" s="51" t="s">
        <v>211</v>
      </c>
      <c r="FT1" s="51" t="s">
        <v>212</v>
      </c>
      <c r="FU1" s="51" t="s">
        <v>213</v>
      </c>
      <c r="FV1" s="116" t="s">
        <v>489</v>
      </c>
      <c r="FW1" s="116" t="s">
        <v>484</v>
      </c>
      <c r="FX1" s="5" t="s">
        <v>486</v>
      </c>
      <c r="FY1" s="2" t="s">
        <v>490</v>
      </c>
      <c r="FZ1" s="2" t="s">
        <v>493</v>
      </c>
    </row>
    <row r="2" spans="1:182" s="2" customFormat="1" ht="11.25">
      <c r="A2" s="46">
        <v>10</v>
      </c>
      <c r="B2" s="2">
        <v>10</v>
      </c>
      <c r="D2" s="6" t="s">
        <v>20</v>
      </c>
      <c r="F2" s="3">
        <v>48583.6</v>
      </c>
      <c r="G2" s="4">
        <v>825830</v>
      </c>
      <c r="H2" s="3">
        <v>16.998122823339564</v>
      </c>
      <c r="I2" s="7">
        <v>4.8782337725612335</v>
      </c>
      <c r="J2" s="17">
        <v>100</v>
      </c>
      <c r="K2" s="4">
        <v>419312</v>
      </c>
      <c r="L2" s="5">
        <v>50.77461463012969</v>
      </c>
      <c r="M2" s="4">
        <v>406518</v>
      </c>
      <c r="N2" s="5">
        <v>49.22538536987031</v>
      </c>
      <c r="O2" s="5">
        <v>103.14721611343163</v>
      </c>
      <c r="P2" s="4">
        <v>197175</v>
      </c>
      <c r="Q2" s="5">
        <v>23.875979317777265</v>
      </c>
      <c r="R2" s="4">
        <v>559431</v>
      </c>
      <c r="S2" s="5">
        <v>67.7416659603066</v>
      </c>
      <c r="T2" s="4">
        <v>69224</v>
      </c>
      <c r="U2" s="5">
        <v>8.382354721916133</v>
      </c>
      <c r="V2" s="5">
        <v>47.619634950512214</v>
      </c>
      <c r="W2" s="5">
        <v>35.10789907442627</v>
      </c>
      <c r="X2" s="4">
        <v>937216</v>
      </c>
      <c r="Y2" s="7">
        <v>5.052623588772197</v>
      </c>
      <c r="Z2" s="17">
        <v>100</v>
      </c>
      <c r="AA2" s="5">
        <v>30.5</v>
      </c>
      <c r="AB2" s="5">
        <v>20.1</v>
      </c>
      <c r="AC2" s="1"/>
      <c r="AD2" s="1"/>
      <c r="AE2" s="1"/>
      <c r="AF2" s="1"/>
      <c r="AG2" s="9">
        <v>0.681</v>
      </c>
      <c r="AH2" s="7">
        <v>0.796</v>
      </c>
      <c r="AI2" s="8">
        <v>0.703858513565466</v>
      </c>
      <c r="AJ2" s="8">
        <v>0.5002334515975873</v>
      </c>
      <c r="AK2" s="8">
        <v>0.9115</v>
      </c>
      <c r="AL2" s="8">
        <v>0.8573333333333333</v>
      </c>
      <c r="AM2" s="8">
        <v>0.7432313246240967</v>
      </c>
      <c r="AN2" s="8"/>
      <c r="AO2" s="8"/>
      <c r="AP2" s="7"/>
      <c r="AQ2" s="20">
        <v>524282</v>
      </c>
      <c r="AR2" s="20">
        <v>537005</v>
      </c>
      <c r="AS2" s="20">
        <v>170150</v>
      </c>
      <c r="AT2" s="17">
        <v>0.54</v>
      </c>
      <c r="AU2" s="35">
        <v>2.8</v>
      </c>
      <c r="AV2" s="35">
        <v>9</v>
      </c>
      <c r="AW2" s="35">
        <v>11.8</v>
      </c>
      <c r="AX2" s="35">
        <v>88.2</v>
      </c>
      <c r="AY2" s="35">
        <v>27.2</v>
      </c>
      <c r="AZ2" s="35">
        <v>56.7</v>
      </c>
      <c r="BA2" s="5">
        <v>95</v>
      </c>
      <c r="BB2" s="3">
        <v>5</v>
      </c>
      <c r="BC2" s="21">
        <v>4.645600574259018</v>
      </c>
      <c r="BG2" s="5">
        <v>19.385180294657633</v>
      </c>
      <c r="BH2" s="22">
        <v>38.3</v>
      </c>
      <c r="BI2" s="21">
        <v>94.6</v>
      </c>
      <c r="BJ2" s="21">
        <v>93.2</v>
      </c>
      <c r="BK2" s="21">
        <v>9.1</v>
      </c>
      <c r="BL2" s="21">
        <v>8.55</v>
      </c>
      <c r="BM2" s="21">
        <v>71.70503604642654</v>
      </c>
      <c r="BN2" s="5">
        <v>19.1</v>
      </c>
      <c r="BO2" s="5">
        <v>0.2</v>
      </c>
      <c r="BP2" s="5">
        <v>0.7</v>
      </c>
      <c r="BQ2" s="5">
        <v>82.6</v>
      </c>
      <c r="BR2" s="5">
        <v>36.9</v>
      </c>
      <c r="BS2" s="5">
        <v>23.2</v>
      </c>
      <c r="BT2" s="1"/>
      <c r="BU2" s="29">
        <v>1.281055900621118</v>
      </c>
      <c r="BV2" s="29">
        <v>24.22360248447205</v>
      </c>
      <c r="BW2" s="22">
        <v>1.9</v>
      </c>
      <c r="BX2" s="22">
        <v>0.3</v>
      </c>
      <c r="BY2" s="22">
        <v>25.8</v>
      </c>
      <c r="BZ2" s="22">
        <v>12.5</v>
      </c>
      <c r="CA2" s="3">
        <v>689.5</v>
      </c>
      <c r="CB2" s="41">
        <v>2327.5</v>
      </c>
      <c r="CC2" s="36"/>
      <c r="CD2" s="1"/>
      <c r="CE2" s="42">
        <v>507260</v>
      </c>
      <c r="CF2" s="44">
        <v>61.424264073719776</v>
      </c>
      <c r="CG2" s="42">
        <v>131099</v>
      </c>
      <c r="CH2" s="5">
        <v>15.874816850925736</v>
      </c>
      <c r="CI2" s="20">
        <v>640608</v>
      </c>
      <c r="CJ2" s="5">
        <v>77.5714130026761</v>
      </c>
      <c r="CK2" s="3">
        <v>84.1</v>
      </c>
      <c r="CL2" s="3">
        <v>8</v>
      </c>
      <c r="CM2" s="3">
        <v>5.3</v>
      </c>
      <c r="CN2" s="3">
        <v>16.519681290158967</v>
      </c>
      <c r="CO2" s="5">
        <v>20.946152339925593</v>
      </c>
      <c r="CP2" s="5">
        <v>62.4</v>
      </c>
      <c r="CQ2" s="5">
        <v>52.2</v>
      </c>
      <c r="CR2" s="21">
        <v>74.65003346577235</v>
      </c>
      <c r="CS2" s="21">
        <v>42.16319408194008</v>
      </c>
      <c r="CT2" s="21">
        <v>58.82973567620657</v>
      </c>
      <c r="CU2" s="21">
        <v>6.444902878268664</v>
      </c>
      <c r="CV2" s="5">
        <v>51.29136086353905</v>
      </c>
      <c r="CW2" s="5">
        <v>25.645680431769524</v>
      </c>
      <c r="CX2" s="5">
        <v>76.93704129530857</v>
      </c>
      <c r="CY2" s="52">
        <v>642.8365907201774</v>
      </c>
      <c r="CZ2" s="52">
        <v>494.6185566448357</v>
      </c>
      <c r="DA2" s="52">
        <v>569.5705418983349</v>
      </c>
      <c r="DB2" s="52">
        <v>642.8365907201774</v>
      </c>
      <c r="DC2" s="52">
        <v>494.6185566448357</v>
      </c>
      <c r="DD2" s="52">
        <v>569.5705418983349</v>
      </c>
      <c r="DE2" s="1">
        <v>153</v>
      </c>
      <c r="DF2" s="1">
        <v>122</v>
      </c>
      <c r="DG2" s="1">
        <v>138</v>
      </c>
      <c r="DH2" s="1">
        <v>153</v>
      </c>
      <c r="DI2" s="1">
        <v>122</v>
      </c>
      <c r="DJ2" s="1">
        <v>138</v>
      </c>
      <c r="DK2" s="1">
        <v>129</v>
      </c>
      <c r="DL2" s="1">
        <v>125</v>
      </c>
      <c r="DM2" s="1">
        <v>127</v>
      </c>
      <c r="DN2" s="1">
        <v>129</v>
      </c>
      <c r="DO2" s="1">
        <v>125</v>
      </c>
      <c r="DP2" s="1">
        <v>127</v>
      </c>
      <c r="DQ2" s="1">
        <v>112</v>
      </c>
      <c r="DR2" s="1">
        <v>22</v>
      </c>
      <c r="DS2" s="1">
        <v>67</v>
      </c>
      <c r="DT2" s="1">
        <v>112</v>
      </c>
      <c r="DU2" s="1">
        <v>22</v>
      </c>
      <c r="DV2" s="1">
        <v>67</v>
      </c>
      <c r="DW2" s="5">
        <v>34420.8</v>
      </c>
      <c r="DX2" s="5">
        <v>100</v>
      </c>
      <c r="DY2" s="5">
        <v>5.6</v>
      </c>
      <c r="DZ2" s="5">
        <v>93.5</v>
      </c>
      <c r="EA2" s="5">
        <v>45806.15</v>
      </c>
      <c r="EB2" s="5">
        <v>100</v>
      </c>
      <c r="EC2" s="5">
        <v>9.5</v>
      </c>
      <c r="ED2" s="5">
        <v>123.3</v>
      </c>
      <c r="EE2" s="5">
        <v>22580.1</v>
      </c>
      <c r="EF2" s="5">
        <v>100</v>
      </c>
      <c r="EG2" s="5">
        <v>1.5</v>
      </c>
      <c r="EH2" s="5">
        <v>62.6</v>
      </c>
      <c r="EI2" s="17">
        <v>75.92</v>
      </c>
      <c r="EJ2" s="17">
        <v>57.3</v>
      </c>
      <c r="EK2" s="17">
        <v>73.31</v>
      </c>
      <c r="EL2" s="17">
        <v>54.77</v>
      </c>
      <c r="EM2" s="17">
        <v>78.63</v>
      </c>
      <c r="EN2" s="17">
        <v>59.94</v>
      </c>
      <c r="EO2" s="17">
        <v>54.71</v>
      </c>
      <c r="EP2" s="17">
        <v>58.77</v>
      </c>
      <c r="EQ2" s="17">
        <v>61.94</v>
      </c>
      <c r="ER2" s="17">
        <v>52.16</v>
      </c>
      <c r="ES2" s="17">
        <v>56.14</v>
      </c>
      <c r="ET2" s="17">
        <v>60.33</v>
      </c>
      <c r="EU2" s="17">
        <v>57.37</v>
      </c>
      <c r="EV2" s="17">
        <v>61.5</v>
      </c>
      <c r="EW2" s="17">
        <v>63.61</v>
      </c>
      <c r="EX2" s="29">
        <v>9.9527328406897</v>
      </c>
      <c r="EY2" s="29">
        <v>11.351421777792254</v>
      </c>
      <c r="EZ2" s="29">
        <v>8.49130449579689</v>
      </c>
      <c r="FA2" s="62">
        <v>12.359382671248959</v>
      </c>
      <c r="FB2" s="62">
        <v>8.914189486015523</v>
      </c>
      <c r="FC2" s="62">
        <v>5.529654125555676</v>
      </c>
      <c r="FD2" s="62">
        <v>14.57263351288154</v>
      </c>
      <c r="FE2" s="62">
        <v>9.769990626577258</v>
      </c>
      <c r="FF2" s="62">
        <v>6.258475018253885</v>
      </c>
      <c r="FG2" s="62">
        <v>10.044545375141933</v>
      </c>
      <c r="FH2" s="62">
        <v>8.031531196549416</v>
      </c>
      <c r="FI2" s="62">
        <v>4.740941415509651</v>
      </c>
      <c r="FJ2" s="29">
        <v>9.9527328406897</v>
      </c>
      <c r="FK2" s="29">
        <v>11.351421777792254</v>
      </c>
      <c r="FL2" s="29">
        <v>8.49130449579689</v>
      </c>
      <c r="FM2" s="5">
        <v>12.359382671248959</v>
      </c>
      <c r="FN2" s="5">
        <v>8.914189486015523</v>
      </c>
      <c r="FO2" s="5">
        <v>5.529654125555676</v>
      </c>
      <c r="FP2" s="5">
        <v>14.57263351288154</v>
      </c>
      <c r="FQ2" s="5">
        <v>9.769990626577258</v>
      </c>
      <c r="FR2" s="5">
        <v>6.258475018253885</v>
      </c>
      <c r="FS2" s="5">
        <v>10.044545375141933</v>
      </c>
      <c r="FT2" s="5">
        <v>8.031531196549416</v>
      </c>
      <c r="FU2" s="5">
        <v>4.740941415509651</v>
      </c>
      <c r="FV2" s="116">
        <v>33597</v>
      </c>
      <c r="FW2" s="116">
        <v>42277</v>
      </c>
      <c r="FX2" s="21">
        <f aca="true" t="shared" si="0" ref="FX2:FX32">(FV2/FW2)*100</f>
        <v>79.4687418691014</v>
      </c>
      <c r="FY2" s="119">
        <v>0.6936877415726582</v>
      </c>
      <c r="FZ2" s="94">
        <v>3</v>
      </c>
    </row>
    <row r="3" spans="1:182" ht="11.25">
      <c r="A3" s="93">
        <v>10101</v>
      </c>
      <c r="B3" s="61">
        <v>10101</v>
      </c>
      <c r="C3" s="61">
        <v>1</v>
      </c>
      <c r="D3" s="30" t="s">
        <v>21</v>
      </c>
      <c r="E3" s="30" t="s">
        <v>27</v>
      </c>
      <c r="F3" s="109">
        <v>1673</v>
      </c>
      <c r="G3" s="94">
        <v>230885</v>
      </c>
      <c r="H3" s="47">
        <f aca="true" t="shared" si="1" ref="H3:H32">+G3/F3</f>
        <v>138.00657501494322</v>
      </c>
      <c r="I3" s="95">
        <f aca="true" t="shared" si="2" ref="I3:I32">+G3*100/16928873</f>
        <v>1.3638533409755038</v>
      </c>
      <c r="J3" s="56">
        <f aca="true" t="shared" si="3" ref="J3:J32">+G3*100/825830</f>
        <v>27.957933230810216</v>
      </c>
      <c r="K3" s="94">
        <v>116703</v>
      </c>
      <c r="L3" s="47">
        <f aca="true" t="shared" si="4" ref="L3:L32">+K3*100/G3</f>
        <v>50.54594278536934</v>
      </c>
      <c r="M3" s="94">
        <v>114182</v>
      </c>
      <c r="N3" s="47">
        <f aca="true" t="shared" si="5" ref="N3:N32">+M3*100/G3</f>
        <v>49.45405721463066</v>
      </c>
      <c r="O3" s="47">
        <f aca="true" t="shared" si="6" ref="O3:O32">+K3*100/M3</f>
        <v>102.20787864987476</v>
      </c>
      <c r="P3" s="94">
        <v>56878</v>
      </c>
      <c r="Q3" s="47">
        <f aca="true" t="shared" si="7" ref="Q3:Q32">+P3*100/G3</f>
        <v>24.634774887931222</v>
      </c>
      <c r="R3" s="94">
        <v>159831</v>
      </c>
      <c r="S3" s="47">
        <f aca="true" t="shared" si="8" ref="S3:S32">+R3*100/G3</f>
        <v>69.2253719384109</v>
      </c>
      <c r="T3" s="94">
        <v>14176</v>
      </c>
      <c r="U3" s="47">
        <f aca="true" t="shared" si="9" ref="U3:U32">+T3*100/G3</f>
        <v>6.139853173657881</v>
      </c>
      <c r="V3" s="47">
        <f aca="true" t="shared" si="10" ref="V3:V32">+(P3+T3)*100/R3</f>
        <v>44.45570633982144</v>
      </c>
      <c r="W3" s="47">
        <f aca="true" t="shared" si="11" ref="W3:W32">+T3/P3*100</f>
        <v>24.92352051759907</v>
      </c>
      <c r="X3" s="94">
        <v>298617</v>
      </c>
      <c r="Y3" s="95">
        <f aca="true" t="shared" si="12" ref="Y3:Y32">+X3*100/18549096</f>
        <v>1.6098736024655864</v>
      </c>
      <c r="Z3" s="56">
        <f aca="true" t="shared" si="13" ref="Z3:Z32">+X3*100/937216</f>
        <v>31.862132101884733</v>
      </c>
      <c r="AA3" s="47">
        <v>12.4</v>
      </c>
      <c r="AB3" s="47">
        <v>12.6</v>
      </c>
      <c r="AC3" s="96">
        <v>84.81</v>
      </c>
      <c r="AD3" s="96">
        <v>19.06</v>
      </c>
      <c r="AE3" s="96">
        <v>1.44</v>
      </c>
      <c r="AF3" s="96">
        <v>33</v>
      </c>
      <c r="AG3" s="95">
        <v>0.718</v>
      </c>
      <c r="AH3" s="95">
        <v>0.796</v>
      </c>
      <c r="AI3" s="97">
        <v>0.7190666763431037</v>
      </c>
      <c r="AJ3" s="97">
        <v>0.5300705073453302</v>
      </c>
      <c r="AK3" s="97">
        <v>0.9252196826985342</v>
      </c>
      <c r="AL3" s="97">
        <v>0.872045093814688</v>
      </c>
      <c r="AM3" s="97">
        <v>0.761600490050414</v>
      </c>
      <c r="AN3" s="55">
        <v>58</v>
      </c>
      <c r="AO3" s="55">
        <v>6</v>
      </c>
      <c r="AP3" s="95">
        <v>0.096334</v>
      </c>
      <c r="AQ3" s="98">
        <v>646549.1821555954</v>
      </c>
      <c r="AR3" s="98">
        <v>655912.5201962595</v>
      </c>
      <c r="AS3" s="94">
        <v>196972.74</v>
      </c>
      <c r="AT3" s="56">
        <v>0.50286</v>
      </c>
      <c r="AU3" s="99">
        <v>2.857580486123742</v>
      </c>
      <c r="AV3" s="99">
        <v>6.744751529308148</v>
      </c>
      <c r="AW3" s="99">
        <v>9.602332015431891</v>
      </c>
      <c r="AX3" s="66">
        <v>90.3976679845681</v>
      </c>
      <c r="AY3" s="100">
        <v>29.4</v>
      </c>
      <c r="AZ3" s="99">
        <v>63.2596187863478</v>
      </c>
      <c r="BA3" s="23">
        <f aca="true" t="shared" si="14" ref="BA3:BA32">100-BB3</f>
        <v>95.9959576931379</v>
      </c>
      <c r="BB3" s="23">
        <v>4.00404230686211</v>
      </c>
      <c r="BC3" s="32">
        <v>3.552716783422617</v>
      </c>
      <c r="BD3" s="101">
        <v>14.1</v>
      </c>
      <c r="BE3" s="101">
        <v>21.2</v>
      </c>
      <c r="BF3" s="101">
        <v>64.7</v>
      </c>
      <c r="BG3" s="47">
        <v>17.3</v>
      </c>
      <c r="BH3" s="102">
        <v>33.8</v>
      </c>
      <c r="BI3" s="24">
        <v>95.560369172713</v>
      </c>
      <c r="BJ3" s="25">
        <v>94.2</v>
      </c>
      <c r="BK3" s="23">
        <v>9.901468654782008</v>
      </c>
      <c r="BL3" s="26">
        <v>9.58</v>
      </c>
      <c r="BM3" s="26">
        <v>69.83555749084296</v>
      </c>
      <c r="BN3" s="28">
        <v>14.14552894103163</v>
      </c>
      <c r="BO3" s="28">
        <v>0.29149240490286604</v>
      </c>
      <c r="BP3" s="28">
        <v>1.4647040718411095</v>
      </c>
      <c r="BQ3" s="28">
        <v>86.37589846649648</v>
      </c>
      <c r="BR3" s="28">
        <v>49.099270363731826</v>
      </c>
      <c r="BS3" s="28">
        <v>34.014085782050586</v>
      </c>
      <c r="BT3" s="96">
        <v>0.67</v>
      </c>
      <c r="BU3" s="103">
        <v>1.3043478260869565</v>
      </c>
      <c r="BV3" s="103">
        <v>24.855072463768117</v>
      </c>
      <c r="BW3" s="28">
        <v>2.7</v>
      </c>
      <c r="BX3" s="28">
        <v>0.3</v>
      </c>
      <c r="BY3" s="28">
        <v>26.1</v>
      </c>
      <c r="BZ3" s="28">
        <v>11.3</v>
      </c>
      <c r="CA3" s="40">
        <v>751.973263172865</v>
      </c>
      <c r="CB3" s="40">
        <v>3410.1009741875846</v>
      </c>
      <c r="CC3" s="104" t="s">
        <v>69</v>
      </c>
      <c r="CD3" s="96">
        <v>0</v>
      </c>
      <c r="CE3" s="43">
        <v>139837</v>
      </c>
      <c r="CF3" s="105">
        <v>60.56564956580116</v>
      </c>
      <c r="CG3" s="43">
        <v>32610</v>
      </c>
      <c r="CH3" s="47">
        <v>14.123914502891049</v>
      </c>
      <c r="CI3" s="45">
        <v>147000</v>
      </c>
      <c r="CJ3" s="47">
        <v>63.668059856638585</v>
      </c>
      <c r="CK3" s="28">
        <v>78.47129250659832</v>
      </c>
      <c r="CL3" s="28">
        <v>12.765845541827641</v>
      </c>
      <c r="CM3" s="28">
        <v>6.253586045977891</v>
      </c>
      <c r="CN3" s="47">
        <v>18.853039054431395</v>
      </c>
      <c r="CO3" s="47">
        <v>25.267562769464874</v>
      </c>
      <c r="CP3" s="28">
        <v>56.343751118748436</v>
      </c>
      <c r="CQ3" s="28">
        <v>47.09010339734121</v>
      </c>
      <c r="CR3" s="92">
        <v>64.19896019395061</v>
      </c>
      <c r="CS3" s="92">
        <v>35.84087065225384</v>
      </c>
      <c r="CT3" s="47">
        <v>67.21024782517712</v>
      </c>
      <c r="CU3" s="47">
        <v>4.986398015007025</v>
      </c>
      <c r="CV3" s="47">
        <v>65.359477124183</v>
      </c>
      <c r="CW3" s="47">
        <v>39.46232581082747</v>
      </c>
      <c r="CX3" s="47">
        <v>104.82180293501048</v>
      </c>
      <c r="CY3" s="53">
        <v>545.8604331680511</v>
      </c>
      <c r="CZ3" s="53">
        <v>405.6917953375719</v>
      </c>
      <c r="DA3" s="53">
        <v>476.03658339527516</v>
      </c>
      <c r="DB3" s="53">
        <v>655.2933294133703</v>
      </c>
      <c r="DC3" s="53">
        <v>490.73104711839284</v>
      </c>
      <c r="DD3" s="53">
        <v>573.9481119836954</v>
      </c>
      <c r="DE3" s="55">
        <v>155</v>
      </c>
      <c r="DF3" s="55">
        <v>118</v>
      </c>
      <c r="DG3" s="55">
        <v>137</v>
      </c>
      <c r="DH3" s="55">
        <v>122</v>
      </c>
      <c r="DI3" s="55">
        <v>95</v>
      </c>
      <c r="DJ3" s="55">
        <v>108</v>
      </c>
      <c r="DK3" s="55">
        <v>145</v>
      </c>
      <c r="DL3" s="55">
        <v>133</v>
      </c>
      <c r="DM3" s="55">
        <v>139</v>
      </c>
      <c r="DN3" s="55">
        <v>116</v>
      </c>
      <c r="DO3" s="55">
        <v>111</v>
      </c>
      <c r="DP3" s="55">
        <v>113</v>
      </c>
      <c r="DQ3" s="55">
        <v>100</v>
      </c>
      <c r="DR3" s="55">
        <v>18</v>
      </c>
      <c r="DS3" s="55">
        <v>59</v>
      </c>
      <c r="DT3" s="55">
        <v>95</v>
      </c>
      <c r="DU3" s="55">
        <v>17</v>
      </c>
      <c r="DV3" s="55">
        <v>56</v>
      </c>
      <c r="DW3" s="47">
        <v>8368.6</v>
      </c>
      <c r="DX3" s="47">
        <v>24.3</v>
      </c>
      <c r="DY3" s="47">
        <v>6.6</v>
      </c>
      <c r="DZ3" s="47">
        <v>90.8</v>
      </c>
      <c r="EA3" s="47">
        <v>11198.05</v>
      </c>
      <c r="EB3" s="47">
        <v>24.5</v>
      </c>
      <c r="EC3" s="47">
        <v>11</v>
      </c>
      <c r="ED3" s="47">
        <v>121</v>
      </c>
      <c r="EE3" s="47">
        <v>5425.95</v>
      </c>
      <c r="EF3" s="47">
        <v>24</v>
      </c>
      <c r="EG3" s="47">
        <v>2</v>
      </c>
      <c r="EH3" s="47">
        <v>59.4</v>
      </c>
      <c r="EI3" s="56">
        <v>76.13</v>
      </c>
      <c r="EJ3" s="56">
        <v>57.77</v>
      </c>
      <c r="EK3" s="56">
        <v>72.02</v>
      </c>
      <c r="EL3" s="56">
        <v>54.07</v>
      </c>
      <c r="EM3" s="56">
        <v>80.41</v>
      </c>
      <c r="EN3" s="56">
        <v>61.62</v>
      </c>
      <c r="EO3" s="56">
        <v>52.32</v>
      </c>
      <c r="EP3" s="56">
        <v>57.32</v>
      </c>
      <c r="EQ3" s="56">
        <v>64.66</v>
      </c>
      <c r="ER3" s="56">
        <v>48.42</v>
      </c>
      <c r="ES3" s="56">
        <v>54.44</v>
      </c>
      <c r="ET3" s="56">
        <v>64.05</v>
      </c>
      <c r="EU3" s="56">
        <v>56.38</v>
      </c>
      <c r="EV3" s="56">
        <v>60.32</v>
      </c>
      <c r="EW3" s="56">
        <v>65.3</v>
      </c>
      <c r="EX3" s="54">
        <v>9.982068141063957</v>
      </c>
      <c r="EY3" s="54">
        <v>11.361670223196263</v>
      </c>
      <c r="EZ3" s="54">
        <v>8.498232119595558</v>
      </c>
      <c r="FA3" s="57">
        <v>12.357884330202669</v>
      </c>
      <c r="FB3" s="57">
        <v>8.893762183235866</v>
      </c>
      <c r="FC3" s="57">
        <v>5.553931598947676</v>
      </c>
      <c r="FD3" s="57">
        <v>14.570552147239264</v>
      </c>
      <c r="FE3" s="57">
        <v>9.828300769686205</v>
      </c>
      <c r="FF3" s="57">
        <v>6.346578366445916</v>
      </c>
      <c r="FG3" s="57">
        <v>10.002041232904675</v>
      </c>
      <c r="FH3" s="57">
        <v>8.02910550746456</v>
      </c>
      <c r="FI3" s="57">
        <v>4.661280298321939</v>
      </c>
      <c r="FJ3" s="54">
        <v>13.65809922295278</v>
      </c>
      <c r="FK3" s="54">
        <v>16.033219908875946</v>
      </c>
      <c r="FL3" s="54">
        <v>11.103529557719744</v>
      </c>
      <c r="FM3" s="47">
        <v>20.365793376173997</v>
      </c>
      <c r="FN3" s="47">
        <v>11.878654970760234</v>
      </c>
      <c r="FO3" s="47">
        <v>7.307804735457468</v>
      </c>
      <c r="FP3" s="47">
        <v>24.15644171779141</v>
      </c>
      <c r="FQ3" s="47">
        <v>14.209591474245116</v>
      </c>
      <c r="FR3" s="47">
        <v>7.72626931567329</v>
      </c>
      <c r="FS3" s="47">
        <v>16.329863237395386</v>
      </c>
      <c r="FT3" s="47">
        <v>9.40910801656003</v>
      </c>
      <c r="FU3" s="47">
        <v>6.836544437538843</v>
      </c>
      <c r="FV3" s="117">
        <v>6676</v>
      </c>
      <c r="FW3" s="117">
        <v>8838</v>
      </c>
      <c r="FX3" s="107">
        <f t="shared" si="0"/>
        <v>75.53745191219733</v>
      </c>
      <c r="FY3" s="119">
        <v>0.6033678842580252</v>
      </c>
      <c r="FZ3" s="94">
        <v>2</v>
      </c>
    </row>
    <row r="4" spans="1:182" ht="11.25">
      <c r="A4" s="93">
        <v>10102</v>
      </c>
      <c r="B4" s="61">
        <v>10102</v>
      </c>
      <c r="C4" s="61">
        <v>2</v>
      </c>
      <c r="D4" s="30" t="s">
        <v>22</v>
      </c>
      <c r="E4" s="30" t="s">
        <v>27</v>
      </c>
      <c r="F4" s="109">
        <v>590.8</v>
      </c>
      <c r="G4" s="94">
        <v>34902</v>
      </c>
      <c r="H4" s="47">
        <f t="shared" si="1"/>
        <v>59.07582938388626</v>
      </c>
      <c r="I4" s="95">
        <f t="shared" si="2"/>
        <v>0.2061684791421142</v>
      </c>
      <c r="J4" s="56">
        <f t="shared" si="3"/>
        <v>4.226293547098071</v>
      </c>
      <c r="K4" s="94">
        <v>18057</v>
      </c>
      <c r="L4" s="47">
        <f t="shared" si="4"/>
        <v>51.736290183943616</v>
      </c>
      <c r="M4" s="94">
        <v>16845</v>
      </c>
      <c r="N4" s="47">
        <f t="shared" si="5"/>
        <v>48.263709816056384</v>
      </c>
      <c r="O4" s="47">
        <f t="shared" si="6"/>
        <v>107.19501335707925</v>
      </c>
      <c r="P4" s="94">
        <v>8539</v>
      </c>
      <c r="Q4" s="47">
        <f t="shared" si="7"/>
        <v>24.465646667812734</v>
      </c>
      <c r="R4" s="94">
        <v>23045</v>
      </c>
      <c r="S4" s="47">
        <f t="shared" si="8"/>
        <v>66.02773480029798</v>
      </c>
      <c r="T4" s="94">
        <v>3318</v>
      </c>
      <c r="U4" s="47">
        <f t="shared" si="9"/>
        <v>9.50661853188929</v>
      </c>
      <c r="V4" s="47">
        <f t="shared" si="10"/>
        <v>51.451507919288346</v>
      </c>
      <c r="W4" s="47">
        <f t="shared" si="11"/>
        <v>38.85700901744935</v>
      </c>
      <c r="X4" s="94">
        <v>38153</v>
      </c>
      <c r="Y4" s="95">
        <f t="shared" si="12"/>
        <v>0.20568657362062281</v>
      </c>
      <c r="Z4" s="56">
        <f t="shared" si="13"/>
        <v>4.070886540562688</v>
      </c>
      <c r="AA4" s="47">
        <v>64</v>
      </c>
      <c r="AB4" s="47">
        <v>26.7</v>
      </c>
      <c r="AC4" s="96">
        <v>84.79</v>
      </c>
      <c r="AD4" s="96">
        <v>63.35</v>
      </c>
      <c r="AE4" s="96">
        <v>0.85</v>
      </c>
      <c r="AF4" s="96">
        <v>34</v>
      </c>
      <c r="AG4" s="95">
        <v>0.642</v>
      </c>
      <c r="AH4" s="95">
        <v>0.757</v>
      </c>
      <c r="AI4" s="97">
        <v>0.65561052899658</v>
      </c>
      <c r="AJ4" s="97">
        <v>0.5193539551117934</v>
      </c>
      <c r="AK4" s="97">
        <v>0.9489412275371125</v>
      </c>
      <c r="AL4" s="97">
        <v>0.7495081732660871</v>
      </c>
      <c r="AM4" s="97">
        <v>0.7183534712278934</v>
      </c>
      <c r="AN4" s="55">
        <v>165</v>
      </c>
      <c r="AO4" s="55">
        <v>27</v>
      </c>
      <c r="AP4" s="95">
        <v>0.4401786</v>
      </c>
      <c r="AQ4" s="98">
        <v>403392.6046786136</v>
      </c>
      <c r="AR4" s="98">
        <v>420824.805343921</v>
      </c>
      <c r="AS4" s="94">
        <v>142936.69</v>
      </c>
      <c r="AT4" s="56">
        <v>0.46495</v>
      </c>
      <c r="AU4" s="99">
        <v>3.9501472381688925</v>
      </c>
      <c r="AV4" s="99">
        <v>6.534995092061038</v>
      </c>
      <c r="AW4" s="99">
        <v>10.48514233022993</v>
      </c>
      <c r="AX4" s="66">
        <v>89.51485766977007</v>
      </c>
      <c r="AY4" s="100">
        <v>22.5</v>
      </c>
      <c r="AZ4" s="99">
        <v>46.42885933091495</v>
      </c>
      <c r="BA4" s="23">
        <f t="shared" si="14"/>
        <v>97.72549700494835</v>
      </c>
      <c r="BB4" s="23">
        <v>2.2745029950516535</v>
      </c>
      <c r="BC4" s="32">
        <v>2.274502995051654</v>
      </c>
      <c r="BD4" s="101">
        <v>40.75</v>
      </c>
      <c r="BE4" s="101">
        <v>25.14</v>
      </c>
      <c r="BF4" s="101">
        <v>34.11</v>
      </c>
      <c r="BG4" s="47">
        <v>13.3</v>
      </c>
      <c r="BH4" s="102">
        <v>38.5</v>
      </c>
      <c r="BI4" s="24">
        <v>92.39822652156388</v>
      </c>
      <c r="BJ4" s="25">
        <v>89.9</v>
      </c>
      <c r="BK4" s="23">
        <v>7.626440951229343</v>
      </c>
      <c r="BL4" s="26">
        <v>6.74</v>
      </c>
      <c r="BM4" s="26">
        <v>71.19988357709379</v>
      </c>
      <c r="BN4" s="28">
        <v>50.72432664448975</v>
      </c>
      <c r="BO4" s="28">
        <v>0</v>
      </c>
      <c r="BP4" s="28">
        <v>0.3863075437278678</v>
      </c>
      <c r="BQ4" s="28">
        <v>81.96158386092928</v>
      </c>
      <c r="BR4" s="28">
        <v>17.14776263547591</v>
      </c>
      <c r="BS4" s="28">
        <v>12.47987981543084</v>
      </c>
      <c r="BT4" s="96">
        <v>0.29</v>
      </c>
      <c r="BU4" s="103">
        <v>0.45454545454545453</v>
      </c>
      <c r="BV4" s="103">
        <v>23.636363636363637</v>
      </c>
      <c r="BW4" s="28">
        <v>1.3</v>
      </c>
      <c r="BX4" s="28">
        <v>0.4</v>
      </c>
      <c r="BY4" s="28">
        <v>29.2</v>
      </c>
      <c r="BZ4" s="28">
        <v>12.7</v>
      </c>
      <c r="CA4" s="40">
        <v>1267.0678083776904</v>
      </c>
      <c r="CB4" s="40">
        <v>2039.458458690118</v>
      </c>
      <c r="CC4" s="104" t="s">
        <v>69</v>
      </c>
      <c r="CD4" s="96">
        <v>60</v>
      </c>
      <c r="CE4" s="43">
        <v>18501</v>
      </c>
      <c r="CF4" s="105">
        <v>53.00842358604091</v>
      </c>
      <c r="CG4" s="43">
        <v>6265</v>
      </c>
      <c r="CH4" s="47">
        <v>17.950260730044125</v>
      </c>
      <c r="CI4" s="45">
        <v>22095</v>
      </c>
      <c r="CJ4" s="47">
        <v>63.30582774626096</v>
      </c>
      <c r="CK4" s="28">
        <v>89.1430441119605</v>
      </c>
      <c r="CL4" s="28">
        <v>2.8495791070525596</v>
      </c>
      <c r="CM4" s="28">
        <v>7.308367292304947</v>
      </c>
      <c r="CN4" s="47">
        <v>11.10978910735001</v>
      </c>
      <c r="CO4" s="47">
        <v>27.657295850066934</v>
      </c>
      <c r="CP4" s="28">
        <v>67.9539641943734</v>
      </c>
      <c r="CQ4" s="28">
        <v>53.18165001849796</v>
      </c>
      <c r="CR4" s="92">
        <v>82.51817566943001</v>
      </c>
      <c r="CS4" s="92">
        <v>40.975458216837524</v>
      </c>
      <c r="CT4" s="47">
        <v>49.67787006132112</v>
      </c>
      <c r="CU4" s="47">
        <v>6.225258092059303</v>
      </c>
      <c r="CV4" s="47">
        <v>3.313452617627568</v>
      </c>
      <c r="CW4" s="47">
        <v>9.940357852882704</v>
      </c>
      <c r="CX4" s="47">
        <v>13.253810470510272</v>
      </c>
      <c r="CY4" s="53">
        <v>654.6823758046884</v>
      </c>
      <c r="CZ4" s="53">
        <v>518.5897435897436</v>
      </c>
      <c r="DA4" s="53">
        <v>588.4737728435102</v>
      </c>
      <c r="DB4" s="53">
        <v>605.0717547901847</v>
      </c>
      <c r="DC4" s="53">
        <v>478.41513653014624</v>
      </c>
      <c r="DD4" s="53">
        <v>542.4637865025171</v>
      </c>
      <c r="DE4" s="55">
        <v>128</v>
      </c>
      <c r="DF4" s="55">
        <v>121</v>
      </c>
      <c r="DG4" s="55">
        <v>125</v>
      </c>
      <c r="DH4" s="55">
        <v>144</v>
      </c>
      <c r="DI4" s="55">
        <v>135</v>
      </c>
      <c r="DJ4" s="55">
        <v>139</v>
      </c>
      <c r="DK4" s="55">
        <v>104</v>
      </c>
      <c r="DL4" s="55">
        <v>119</v>
      </c>
      <c r="DM4" s="55">
        <v>111</v>
      </c>
      <c r="DN4" s="55">
        <v>114</v>
      </c>
      <c r="DO4" s="55">
        <v>126</v>
      </c>
      <c r="DP4" s="55">
        <v>120</v>
      </c>
      <c r="DQ4" s="55">
        <v>122</v>
      </c>
      <c r="DR4" s="55">
        <v>21</v>
      </c>
      <c r="DS4" s="55">
        <v>72</v>
      </c>
      <c r="DT4" s="55">
        <v>121</v>
      </c>
      <c r="DU4" s="55">
        <v>22</v>
      </c>
      <c r="DV4" s="55">
        <v>73</v>
      </c>
      <c r="DW4" s="47">
        <v>1456.8</v>
      </c>
      <c r="DX4" s="47">
        <v>4.2</v>
      </c>
      <c r="DY4" s="47">
        <v>5.2</v>
      </c>
      <c r="DZ4" s="47">
        <v>91.6</v>
      </c>
      <c r="EA4" s="47">
        <v>1944.65</v>
      </c>
      <c r="EB4" s="47">
        <v>4.2</v>
      </c>
      <c r="EC4" s="47">
        <v>9</v>
      </c>
      <c r="ED4" s="47">
        <v>119.8</v>
      </c>
      <c r="EE4" s="47">
        <v>949.35</v>
      </c>
      <c r="EF4" s="47">
        <v>4.2</v>
      </c>
      <c r="EG4" s="47">
        <v>1.3</v>
      </c>
      <c r="EH4" s="47">
        <v>62.2</v>
      </c>
      <c r="EI4" s="56">
        <v>78.1</v>
      </c>
      <c r="EJ4" s="56">
        <v>59.31</v>
      </c>
      <c r="EK4" s="56">
        <v>73.05</v>
      </c>
      <c r="EL4" s="56">
        <v>54.49</v>
      </c>
      <c r="EM4" s="56">
        <v>83.36</v>
      </c>
      <c r="EN4" s="56">
        <v>64.33</v>
      </c>
      <c r="EO4" s="56">
        <v>54.61</v>
      </c>
      <c r="EP4" s="56">
        <v>58.49</v>
      </c>
      <c r="EQ4" s="56">
        <v>62.14</v>
      </c>
      <c r="ER4" s="56">
        <v>51.19</v>
      </c>
      <c r="ES4" s="56">
        <v>55.61</v>
      </c>
      <c r="ET4" s="56">
        <v>60.29</v>
      </c>
      <c r="EU4" s="56">
        <v>58.16</v>
      </c>
      <c r="EV4" s="56">
        <v>61.49</v>
      </c>
      <c r="EW4" s="56">
        <v>64.06</v>
      </c>
      <c r="EX4" s="54">
        <v>10.04134672179563</v>
      </c>
      <c r="EY4" s="54">
        <v>11.441647597254004</v>
      </c>
      <c r="EZ4" s="54">
        <v>8.547008547008549</v>
      </c>
      <c r="FA4" s="57">
        <v>12.295081967213115</v>
      </c>
      <c r="FB4" s="57">
        <v>8.805723720418271</v>
      </c>
      <c r="FC4" s="57">
        <v>6.042296072507553</v>
      </c>
      <c r="FD4" s="57">
        <v>14.502307185234015</v>
      </c>
      <c r="FE4" s="57">
        <v>9.782608695652174</v>
      </c>
      <c r="FF4" s="57">
        <v>5.434782608695652</v>
      </c>
      <c r="FG4" s="57">
        <v>9.922041105598867</v>
      </c>
      <c r="FH4" s="57">
        <v>7.803790412486065</v>
      </c>
      <c r="FI4" s="57">
        <v>6.802721088435374</v>
      </c>
      <c r="FJ4" s="54">
        <v>9.2537901161646</v>
      </c>
      <c r="FK4" s="54">
        <v>11.441647597254004</v>
      </c>
      <c r="FL4" s="54">
        <v>6.919006919006919</v>
      </c>
      <c r="FM4" s="47">
        <v>9.904371584699454</v>
      </c>
      <c r="FN4" s="47">
        <v>8.805723720418271</v>
      </c>
      <c r="FO4" s="47">
        <v>6.042296072507553</v>
      </c>
      <c r="FP4" s="47">
        <v>13.183915622940013</v>
      </c>
      <c r="FQ4" s="47">
        <v>10.869565217391305</v>
      </c>
      <c r="FR4" s="47">
        <v>0</v>
      </c>
      <c r="FS4" s="47">
        <v>6.378454996456414</v>
      </c>
      <c r="FT4" s="47">
        <v>6.688963210702341</v>
      </c>
      <c r="FU4" s="47">
        <v>13.605442176870747</v>
      </c>
      <c r="FV4" s="117">
        <v>1487</v>
      </c>
      <c r="FW4" s="117">
        <v>1887</v>
      </c>
      <c r="FX4" s="107">
        <f t="shared" si="0"/>
        <v>78.80233174350822</v>
      </c>
      <c r="FY4" s="119">
        <v>0.7033463701564586</v>
      </c>
      <c r="FZ4" s="94">
        <v>1</v>
      </c>
    </row>
    <row r="5" spans="1:182" ht="11.25">
      <c r="A5" s="93">
        <v>10103</v>
      </c>
      <c r="B5" s="61">
        <v>10103</v>
      </c>
      <c r="C5" s="61">
        <v>3</v>
      </c>
      <c r="D5" s="30" t="s">
        <v>23</v>
      </c>
      <c r="E5" s="30" t="s">
        <v>27</v>
      </c>
      <c r="F5" s="109">
        <v>3910.8</v>
      </c>
      <c r="G5" s="94">
        <v>4326</v>
      </c>
      <c r="H5" s="47">
        <f t="shared" si="1"/>
        <v>1.1061675360540042</v>
      </c>
      <c r="I5" s="95">
        <f t="shared" si="2"/>
        <v>0.025553975152392012</v>
      </c>
      <c r="J5" s="56">
        <f t="shared" si="3"/>
        <v>0.5238366249712411</v>
      </c>
      <c r="K5" s="94">
        <v>2503</v>
      </c>
      <c r="L5" s="47">
        <f t="shared" si="4"/>
        <v>57.85945446139621</v>
      </c>
      <c r="M5" s="94">
        <v>1823</v>
      </c>
      <c r="N5" s="47">
        <f t="shared" si="5"/>
        <v>42.14054553860379</v>
      </c>
      <c r="O5" s="47">
        <f t="shared" si="6"/>
        <v>137.30115194733955</v>
      </c>
      <c r="P5" s="94">
        <v>752</v>
      </c>
      <c r="Q5" s="47">
        <f t="shared" si="7"/>
        <v>17.383263985205733</v>
      </c>
      <c r="R5" s="94">
        <v>3035</v>
      </c>
      <c r="S5" s="47">
        <f t="shared" si="8"/>
        <v>70.15718908922793</v>
      </c>
      <c r="T5" s="94">
        <v>539</v>
      </c>
      <c r="U5" s="47">
        <f t="shared" si="9"/>
        <v>12.459546925566343</v>
      </c>
      <c r="V5" s="47">
        <f t="shared" si="10"/>
        <v>42.53706754530478</v>
      </c>
      <c r="W5" s="47">
        <f t="shared" si="11"/>
        <v>71.67553191489363</v>
      </c>
      <c r="X5" s="94">
        <v>4119</v>
      </c>
      <c r="Y5" s="95">
        <f t="shared" si="12"/>
        <v>0.022205933917210843</v>
      </c>
      <c r="Z5" s="56">
        <f t="shared" si="13"/>
        <v>0.4394931371210052</v>
      </c>
      <c r="AA5" s="47">
        <v>100</v>
      </c>
      <c r="AB5" s="47">
        <v>6.4</v>
      </c>
      <c r="AC5" s="96" t="s">
        <v>72</v>
      </c>
      <c r="AD5" s="96" t="s">
        <v>72</v>
      </c>
      <c r="AE5" s="96" t="s">
        <v>72</v>
      </c>
      <c r="AF5" s="96" t="s">
        <v>72</v>
      </c>
      <c r="AG5" s="95">
        <v>0.69</v>
      </c>
      <c r="AH5" s="95">
        <v>0.804</v>
      </c>
      <c r="AI5" s="97">
        <v>0.7039248156078992</v>
      </c>
      <c r="AJ5" s="97">
        <v>0.5639325916481078</v>
      </c>
      <c r="AK5" s="97">
        <v>0.9387516286644952</v>
      </c>
      <c r="AL5" s="97">
        <v>0.8619688572182633</v>
      </c>
      <c r="AM5" s="97">
        <v>0.7671444732846915</v>
      </c>
      <c r="AN5" s="55">
        <v>51</v>
      </c>
      <c r="AO5" s="55">
        <v>3</v>
      </c>
      <c r="AP5" s="95">
        <v>0.5566334</v>
      </c>
      <c r="AQ5" s="98">
        <v>454886.224861441</v>
      </c>
      <c r="AR5" s="98">
        <v>469355.90577988914</v>
      </c>
      <c r="AS5" s="94">
        <v>203372.86</v>
      </c>
      <c r="AT5" s="56">
        <v>0.44959</v>
      </c>
      <c r="AU5" s="99">
        <v>2.6432870976184244</v>
      </c>
      <c r="AV5" s="99">
        <v>2.852656372677309</v>
      </c>
      <c r="AW5" s="99">
        <v>5.4959434702957335</v>
      </c>
      <c r="AX5" s="66">
        <v>94.50405652970427</v>
      </c>
      <c r="AY5" s="100">
        <v>25.1</v>
      </c>
      <c r="AZ5" s="99">
        <v>53.33564975677554</v>
      </c>
      <c r="BA5" s="23">
        <f t="shared" si="14"/>
        <v>97.13355048859935</v>
      </c>
      <c r="BB5" s="23">
        <v>2.8664495114006514</v>
      </c>
      <c r="BC5" s="32">
        <v>2.8664495114006514</v>
      </c>
      <c r="BD5" s="101">
        <v>55.15</v>
      </c>
      <c r="BE5" s="101">
        <v>11.36</v>
      </c>
      <c r="BF5" s="101">
        <v>33.49</v>
      </c>
      <c r="BG5" s="47">
        <v>15.3</v>
      </c>
      <c r="BH5" s="102">
        <v>41</v>
      </c>
      <c r="BI5" s="24">
        <v>95.44822793606671</v>
      </c>
      <c r="BJ5" s="25">
        <v>94.4</v>
      </c>
      <c r="BK5" s="23">
        <v>8.70813064628214</v>
      </c>
      <c r="BL5" s="26">
        <v>8.36</v>
      </c>
      <c r="BM5" s="26">
        <v>72.1627408993576</v>
      </c>
      <c r="BN5" s="28">
        <v>20.902612826603324</v>
      </c>
      <c r="BO5" s="28">
        <v>0</v>
      </c>
      <c r="BP5" s="28">
        <v>0.9501187648456056</v>
      </c>
      <c r="BQ5" s="28">
        <v>69.04196357878068</v>
      </c>
      <c r="BR5" s="28">
        <v>36.342042755344416</v>
      </c>
      <c r="BS5" s="28">
        <v>20.42755344418052</v>
      </c>
      <c r="BT5" s="96"/>
      <c r="BU5" s="103">
        <v>5</v>
      </c>
      <c r="BV5" s="103">
        <v>30</v>
      </c>
      <c r="BW5" s="28">
        <v>5</v>
      </c>
      <c r="BX5" s="28">
        <v>0.8</v>
      </c>
      <c r="BY5" s="28">
        <v>14.2</v>
      </c>
      <c r="BZ5" s="28">
        <v>7.1</v>
      </c>
      <c r="CA5" s="40">
        <v>138.0897583429229</v>
      </c>
      <c r="CB5" s="40">
        <v>161.1047180667434</v>
      </c>
      <c r="CC5" s="104" t="s">
        <v>69</v>
      </c>
      <c r="CD5" s="96">
        <v>150</v>
      </c>
      <c r="CE5" s="43">
        <v>2433</v>
      </c>
      <c r="CF5" s="105">
        <v>56.24133148404993</v>
      </c>
      <c r="CG5" s="43">
        <v>1411</v>
      </c>
      <c r="CH5" s="47">
        <v>32.61673601479427</v>
      </c>
      <c r="CI5" s="45">
        <v>2788</v>
      </c>
      <c r="CJ5" s="47">
        <v>64.44752658344892</v>
      </c>
      <c r="CK5" s="28">
        <v>80.98223615464994</v>
      </c>
      <c r="CL5" s="28">
        <v>7.210031347962382</v>
      </c>
      <c r="CM5" s="28">
        <v>8.202716823406478</v>
      </c>
      <c r="CN5" s="47">
        <v>10.919540229885058</v>
      </c>
      <c r="CO5" s="47">
        <v>24.641148325358852</v>
      </c>
      <c r="CP5" s="28">
        <v>79.43820224719101</v>
      </c>
      <c r="CQ5" s="28">
        <v>68.44296419650291</v>
      </c>
      <c r="CR5" s="92">
        <v>79.17948150834141</v>
      </c>
      <c r="CS5" s="92">
        <v>36.52007648183557</v>
      </c>
      <c r="CT5" s="47">
        <v>58.87512899896801</v>
      </c>
      <c r="CU5" s="47">
        <v>4.282765737874097</v>
      </c>
      <c r="CV5" s="47">
        <v>0</v>
      </c>
      <c r="CW5" s="47">
        <v>22.461814914645103</v>
      </c>
      <c r="CX5" s="47">
        <v>22.461814914645103</v>
      </c>
      <c r="CY5" s="53">
        <v>543.7352245862884</v>
      </c>
      <c r="CZ5" s="53">
        <v>618.3368869936033</v>
      </c>
      <c r="DA5" s="53">
        <v>575.4417761667421</v>
      </c>
      <c r="DB5" s="53">
        <v>467.5131499933391</v>
      </c>
      <c r="DC5" s="53">
        <v>501.1183292487938</v>
      </c>
      <c r="DD5" s="53">
        <v>484.12461511873255</v>
      </c>
      <c r="DE5" s="55">
        <v>85</v>
      </c>
      <c r="DF5" s="55">
        <v>88</v>
      </c>
      <c r="DG5" s="55">
        <v>86</v>
      </c>
      <c r="DH5" s="55">
        <v>102</v>
      </c>
      <c r="DI5" s="55">
        <v>117</v>
      </c>
      <c r="DJ5" s="55">
        <v>109</v>
      </c>
      <c r="DK5" s="55">
        <v>53</v>
      </c>
      <c r="DL5" s="55">
        <v>100</v>
      </c>
      <c r="DM5" s="55">
        <v>76</v>
      </c>
      <c r="DN5" s="55">
        <v>63</v>
      </c>
      <c r="DO5" s="55">
        <v>117</v>
      </c>
      <c r="DP5" s="55">
        <v>86</v>
      </c>
      <c r="DQ5" s="55">
        <v>112</v>
      </c>
      <c r="DR5" s="55">
        <v>51</v>
      </c>
      <c r="DS5" s="55">
        <v>82</v>
      </c>
      <c r="DT5" s="55">
        <v>122</v>
      </c>
      <c r="DU5" s="55">
        <v>53</v>
      </c>
      <c r="DV5" s="55">
        <v>93</v>
      </c>
      <c r="DW5" s="47">
        <v>187.4</v>
      </c>
      <c r="DX5" s="47">
        <v>0.5</v>
      </c>
      <c r="DY5" s="47">
        <v>4.8</v>
      </c>
      <c r="DZ5" s="47">
        <v>85.7</v>
      </c>
      <c r="EA5" s="47">
        <v>224.15</v>
      </c>
      <c r="EB5" s="47">
        <v>0.5</v>
      </c>
      <c r="EC5" s="47">
        <v>8</v>
      </c>
      <c r="ED5" s="47">
        <v>89.4</v>
      </c>
      <c r="EE5" s="47">
        <v>149.2</v>
      </c>
      <c r="EF5" s="47">
        <v>0.7</v>
      </c>
      <c r="EG5" s="47">
        <v>1.4</v>
      </c>
      <c r="EH5" s="47">
        <v>81.8</v>
      </c>
      <c r="EI5" s="56">
        <v>77.12</v>
      </c>
      <c r="EJ5" s="56">
        <v>58.1</v>
      </c>
      <c r="EK5" s="56">
        <v>76.87</v>
      </c>
      <c r="EL5" s="56">
        <v>57.94</v>
      </c>
      <c r="EM5" s="56">
        <v>77.37</v>
      </c>
      <c r="EN5" s="56">
        <v>58.27</v>
      </c>
      <c r="EO5" s="56">
        <v>57.29</v>
      </c>
      <c r="EP5" s="56">
        <v>63.22</v>
      </c>
      <c r="EQ5" s="56">
        <v>66.86</v>
      </c>
      <c r="ER5" s="56">
        <v>57.8</v>
      </c>
      <c r="ES5" s="56">
        <v>60.74</v>
      </c>
      <c r="ET5" s="56">
        <v>65.42</v>
      </c>
      <c r="EU5" s="56">
        <v>56.76</v>
      </c>
      <c r="EV5" s="56">
        <v>65.79</v>
      </c>
      <c r="EW5" s="56">
        <v>68.36</v>
      </c>
      <c r="EX5" s="54">
        <v>9.140767824497258</v>
      </c>
      <c r="EY5" s="54">
        <v>10.752688172043012</v>
      </c>
      <c r="EZ5" s="54">
        <v>7.462686567164179</v>
      </c>
      <c r="FA5" s="57">
        <v>11.695906432748536</v>
      </c>
      <c r="FB5" s="57">
        <v>5.952380952380952</v>
      </c>
      <c r="FC5" s="57">
        <v>0</v>
      </c>
      <c r="FD5" s="57">
        <v>17.341040462427745</v>
      </c>
      <c r="FE5" s="57">
        <v>11.627906976744185</v>
      </c>
      <c r="FF5" s="57">
        <v>0</v>
      </c>
      <c r="FG5" s="57">
        <v>11.834319526627219</v>
      </c>
      <c r="FH5" s="57">
        <v>12.195121951219512</v>
      </c>
      <c r="FI5" s="57">
        <v>0</v>
      </c>
      <c r="FJ5" s="54">
        <v>3.656307129798903</v>
      </c>
      <c r="FK5" s="54">
        <v>3.5842293906810037</v>
      </c>
      <c r="FL5" s="54">
        <v>3.7313432835820897</v>
      </c>
      <c r="FM5" s="47">
        <v>5.847953216374268</v>
      </c>
      <c r="FN5" s="47">
        <v>0</v>
      </c>
      <c r="FO5" s="47">
        <v>0</v>
      </c>
      <c r="FP5" s="47">
        <v>5.780346820809248</v>
      </c>
      <c r="FQ5" s="47">
        <v>0</v>
      </c>
      <c r="FR5" s="47">
        <v>0</v>
      </c>
      <c r="FS5" s="47">
        <v>5.9171597633136095</v>
      </c>
      <c r="FT5" s="47">
        <v>0</v>
      </c>
      <c r="FU5" s="47">
        <v>0</v>
      </c>
      <c r="FV5" s="117">
        <v>205</v>
      </c>
      <c r="FW5" s="117">
        <v>254</v>
      </c>
      <c r="FX5" s="107">
        <f t="shared" si="0"/>
        <v>80.70866141732283</v>
      </c>
      <c r="FY5" s="119">
        <v>0.5255004498425546</v>
      </c>
      <c r="FZ5" s="94">
        <v>2</v>
      </c>
    </row>
    <row r="6" spans="1:182" ht="11.25">
      <c r="A6" s="93">
        <v>10104</v>
      </c>
      <c r="B6" s="61">
        <v>10104</v>
      </c>
      <c r="C6" s="61">
        <v>4</v>
      </c>
      <c r="D6" s="30" t="s">
        <v>24</v>
      </c>
      <c r="E6" s="30" t="s">
        <v>27</v>
      </c>
      <c r="F6" s="109">
        <v>1278.1</v>
      </c>
      <c r="G6" s="94">
        <v>12454</v>
      </c>
      <c r="H6" s="47">
        <f t="shared" si="1"/>
        <v>9.744151474845474</v>
      </c>
      <c r="I6" s="95">
        <f t="shared" si="2"/>
        <v>0.07356662194819466</v>
      </c>
      <c r="J6" s="56">
        <f t="shared" si="3"/>
        <v>1.5080585592676459</v>
      </c>
      <c r="K6" s="94">
        <v>6307</v>
      </c>
      <c r="L6" s="47">
        <f t="shared" si="4"/>
        <v>50.64236389914887</v>
      </c>
      <c r="M6" s="94">
        <v>6147</v>
      </c>
      <c r="N6" s="47">
        <f t="shared" si="5"/>
        <v>49.35763610085113</v>
      </c>
      <c r="O6" s="47">
        <f t="shared" si="6"/>
        <v>102.60289572149016</v>
      </c>
      <c r="P6" s="94">
        <v>3058</v>
      </c>
      <c r="Q6" s="47">
        <f t="shared" si="7"/>
        <v>24.554360044965474</v>
      </c>
      <c r="R6" s="94">
        <v>8082</v>
      </c>
      <c r="S6" s="47">
        <f t="shared" si="8"/>
        <v>64.89481291151438</v>
      </c>
      <c r="T6" s="94">
        <v>1314</v>
      </c>
      <c r="U6" s="47">
        <f t="shared" si="9"/>
        <v>10.550827043520155</v>
      </c>
      <c r="V6" s="47">
        <f t="shared" si="10"/>
        <v>54.09552091066568</v>
      </c>
      <c r="W6" s="47">
        <f t="shared" si="11"/>
        <v>42.96926095487247</v>
      </c>
      <c r="X6" s="94">
        <v>11438</v>
      </c>
      <c r="Y6" s="95">
        <f t="shared" si="12"/>
        <v>0.06166338240957942</v>
      </c>
      <c r="Z6" s="56">
        <f t="shared" si="13"/>
        <v>1.2204230401529637</v>
      </c>
      <c r="AA6" s="47">
        <v>53.9</v>
      </c>
      <c r="AB6" s="47">
        <v>14.5</v>
      </c>
      <c r="AC6" s="96">
        <v>127.87</v>
      </c>
      <c r="AD6" s="96">
        <v>78.63</v>
      </c>
      <c r="AE6" s="96">
        <v>1.69</v>
      </c>
      <c r="AF6" s="96">
        <v>41</v>
      </c>
      <c r="AG6" s="95">
        <v>0.657</v>
      </c>
      <c r="AH6" s="95">
        <v>0.745</v>
      </c>
      <c r="AI6" s="97">
        <v>0.697454081201992</v>
      </c>
      <c r="AJ6" s="97">
        <v>0.513800350895967</v>
      </c>
      <c r="AK6" s="97">
        <v>0.9044116305587229</v>
      </c>
      <c r="AL6" s="97">
        <v>0.8664092664092664</v>
      </c>
      <c r="AM6" s="97">
        <v>0.745518832266487</v>
      </c>
      <c r="AN6" s="55">
        <v>98</v>
      </c>
      <c r="AO6" s="55">
        <v>13</v>
      </c>
      <c r="AP6" s="95">
        <v>0.3786502</v>
      </c>
      <c r="AQ6" s="98">
        <v>344505.774002574</v>
      </c>
      <c r="AR6" s="98">
        <v>358606.2823680824</v>
      </c>
      <c r="AS6" s="94">
        <v>119963.97</v>
      </c>
      <c r="AT6" s="56">
        <v>0.46146</v>
      </c>
      <c r="AU6" s="99">
        <v>3.063766190634341</v>
      </c>
      <c r="AV6" s="99">
        <v>6.8332779807372965</v>
      </c>
      <c r="AW6" s="99">
        <v>9.897044171371638</v>
      </c>
      <c r="AX6" s="66">
        <v>90.10295582862837</v>
      </c>
      <c r="AY6" s="100">
        <v>30.6</v>
      </c>
      <c r="AZ6" s="99">
        <v>45.77244258872651</v>
      </c>
      <c r="BA6" s="23">
        <f t="shared" si="14"/>
        <v>94.32155074116305</v>
      </c>
      <c r="BB6" s="23">
        <v>5.678449258836944</v>
      </c>
      <c r="BC6" s="32">
        <v>4.971493728620296</v>
      </c>
      <c r="BD6" s="101">
        <v>48.03</v>
      </c>
      <c r="BE6" s="101">
        <v>12.48</v>
      </c>
      <c r="BF6" s="101">
        <v>39.49</v>
      </c>
      <c r="BG6" s="47">
        <v>18.8</v>
      </c>
      <c r="BH6" s="102">
        <v>50.7</v>
      </c>
      <c r="BI6" s="24">
        <v>91.5240083507307</v>
      </c>
      <c r="BJ6" s="25">
        <v>90.1</v>
      </c>
      <c r="BK6" s="23">
        <v>7.9249478079331945</v>
      </c>
      <c r="BL6" s="26">
        <v>7.29</v>
      </c>
      <c r="BM6" s="26">
        <v>77.05748290706508</v>
      </c>
      <c r="BN6" s="28">
        <v>20.797940797940797</v>
      </c>
      <c r="BO6" s="28">
        <v>0</v>
      </c>
      <c r="BP6" s="28">
        <v>0</v>
      </c>
      <c r="BQ6" s="28">
        <v>84.76190476190476</v>
      </c>
      <c r="BR6" s="28">
        <v>24.916344916344915</v>
      </c>
      <c r="BS6" s="28">
        <v>15.77863577863578</v>
      </c>
      <c r="BT6" s="96">
        <v>3.41</v>
      </c>
      <c r="BU6" s="103">
        <v>2.6315789473684212</v>
      </c>
      <c r="BV6" s="103">
        <v>35.526315789473685</v>
      </c>
      <c r="BW6" s="28">
        <v>2</v>
      </c>
      <c r="BX6" s="28">
        <v>0</v>
      </c>
      <c r="BY6" s="28">
        <v>25.6</v>
      </c>
      <c r="BZ6" s="28">
        <v>14.7</v>
      </c>
      <c r="CA6" s="40">
        <v>566.3236819015714</v>
      </c>
      <c r="CB6" s="40">
        <v>1483.6085187843983</v>
      </c>
      <c r="CC6" s="104" t="s">
        <v>69</v>
      </c>
      <c r="CD6" s="96">
        <v>80</v>
      </c>
      <c r="CE6" s="43">
        <v>7050</v>
      </c>
      <c r="CF6" s="105">
        <v>56.608318612493974</v>
      </c>
      <c r="CG6" s="43">
        <v>2688</v>
      </c>
      <c r="CH6" s="47">
        <v>21.58342701140196</v>
      </c>
      <c r="CI6" s="45">
        <v>6952</v>
      </c>
      <c r="CJ6" s="47">
        <v>55.82142283603662</v>
      </c>
      <c r="CK6" s="28">
        <v>84.62304882098971</v>
      </c>
      <c r="CL6" s="28">
        <v>5.845234141481235</v>
      </c>
      <c r="CM6" s="28">
        <v>5.870142809697775</v>
      </c>
      <c r="CN6" s="47">
        <v>15.567917635337098</v>
      </c>
      <c r="CO6" s="47">
        <v>9.447128287707997</v>
      </c>
      <c r="CP6" s="28">
        <v>63.50224502886466</v>
      </c>
      <c r="CQ6" s="28">
        <v>51.96419691695674</v>
      </c>
      <c r="CR6" s="92">
        <v>102.13818463059057</v>
      </c>
      <c r="CS6" s="92">
        <v>73.93658159319412</v>
      </c>
      <c r="CT6" s="47">
        <v>62.66812636847044</v>
      </c>
      <c r="CU6" s="47">
        <v>3.1904910853925554</v>
      </c>
      <c r="CV6" s="47">
        <v>30.434451799436964</v>
      </c>
      <c r="CW6" s="47">
        <v>15.217225899718482</v>
      </c>
      <c r="CX6" s="47">
        <v>45.65167769915544</v>
      </c>
      <c r="CY6" s="53">
        <v>812.8374325134973</v>
      </c>
      <c r="CZ6" s="53">
        <v>625.5939182768451</v>
      </c>
      <c r="DA6" s="53">
        <v>721.7686026806347</v>
      </c>
      <c r="DB6" s="53">
        <v>707.4856038006013</v>
      </c>
      <c r="DC6" s="53">
        <v>546.7950589525628</v>
      </c>
      <c r="DD6" s="53">
        <v>628.0542351585078</v>
      </c>
      <c r="DE6" s="55">
        <v>173</v>
      </c>
      <c r="DF6" s="55">
        <v>133</v>
      </c>
      <c r="DG6" s="55">
        <v>153</v>
      </c>
      <c r="DH6" s="55">
        <v>208</v>
      </c>
      <c r="DI6" s="55">
        <v>157</v>
      </c>
      <c r="DJ6" s="55">
        <v>183</v>
      </c>
      <c r="DK6" s="55">
        <v>139</v>
      </c>
      <c r="DL6" s="55">
        <v>152</v>
      </c>
      <c r="DM6" s="55">
        <v>145</v>
      </c>
      <c r="DN6" s="55">
        <v>165</v>
      </c>
      <c r="DO6" s="55">
        <v>168</v>
      </c>
      <c r="DP6" s="55">
        <v>166</v>
      </c>
      <c r="DQ6" s="55">
        <v>148</v>
      </c>
      <c r="DR6" s="55">
        <v>25</v>
      </c>
      <c r="DS6" s="55">
        <v>87</v>
      </c>
      <c r="DT6" s="55">
        <v>150</v>
      </c>
      <c r="DU6" s="55">
        <v>25</v>
      </c>
      <c r="DV6" s="55">
        <v>89</v>
      </c>
      <c r="DW6" s="47">
        <v>699.9</v>
      </c>
      <c r="DX6" s="47">
        <v>2</v>
      </c>
      <c r="DY6" s="47">
        <v>5.1</v>
      </c>
      <c r="DZ6" s="47">
        <v>108.7</v>
      </c>
      <c r="EA6" s="47">
        <v>901.1</v>
      </c>
      <c r="EB6" s="47">
        <v>2</v>
      </c>
      <c r="EC6" s="47">
        <v>8.3</v>
      </c>
      <c r="ED6" s="47">
        <v>137</v>
      </c>
      <c r="EE6" s="47">
        <v>490.6</v>
      </c>
      <c r="EF6" s="47">
        <v>2.2</v>
      </c>
      <c r="EG6" s="47">
        <v>1.7</v>
      </c>
      <c r="EH6" s="47">
        <v>79.2</v>
      </c>
      <c r="EI6" s="56">
        <v>73.05</v>
      </c>
      <c r="EJ6" s="56">
        <v>54.63</v>
      </c>
      <c r="EK6" s="56">
        <v>70.7</v>
      </c>
      <c r="EL6" s="56">
        <v>52.07</v>
      </c>
      <c r="EM6" s="56">
        <v>75.5</v>
      </c>
      <c r="EN6" s="56">
        <v>57.29</v>
      </c>
      <c r="EO6" s="56">
        <v>52.21</v>
      </c>
      <c r="EP6" s="56">
        <v>57.63</v>
      </c>
      <c r="EQ6" s="56">
        <v>59.93</v>
      </c>
      <c r="ER6" s="56">
        <v>50.63</v>
      </c>
      <c r="ES6" s="56">
        <v>56.59</v>
      </c>
      <c r="ET6" s="56">
        <v>58.63</v>
      </c>
      <c r="EU6" s="56">
        <v>53.86</v>
      </c>
      <c r="EV6" s="56">
        <v>58.72</v>
      </c>
      <c r="EW6" s="56">
        <v>61.29</v>
      </c>
      <c r="EX6" s="54">
        <v>9.966777408637872</v>
      </c>
      <c r="EY6" s="54">
        <v>11.802575107296137</v>
      </c>
      <c r="EZ6" s="54">
        <v>8.009153318077804</v>
      </c>
      <c r="FA6" s="57">
        <v>12.658227848101266</v>
      </c>
      <c r="FB6" s="57">
        <v>9.562841530054644</v>
      </c>
      <c r="FC6" s="57">
        <v>8.064516129032258</v>
      </c>
      <c r="FD6" s="57">
        <v>14.344262295081968</v>
      </c>
      <c r="FE6" s="57">
        <v>10.582010582010582</v>
      </c>
      <c r="FF6" s="57">
        <v>0</v>
      </c>
      <c r="FG6" s="57">
        <v>10.869565217391305</v>
      </c>
      <c r="FH6" s="57">
        <v>8.474576271186441</v>
      </c>
      <c r="FI6" s="57">
        <v>0</v>
      </c>
      <c r="FJ6" s="54">
        <v>8.305647840531561</v>
      </c>
      <c r="FK6" s="54">
        <v>6.437768240343348</v>
      </c>
      <c r="FL6" s="54">
        <v>10.297482837528603</v>
      </c>
      <c r="FM6" s="47">
        <v>10.548523206751055</v>
      </c>
      <c r="FN6" s="47">
        <v>5.46448087431694</v>
      </c>
      <c r="FO6" s="47">
        <v>8.064516129032258</v>
      </c>
      <c r="FP6" s="47">
        <v>12.295081967213115</v>
      </c>
      <c r="FQ6" s="47">
        <v>0</v>
      </c>
      <c r="FR6" s="47">
        <v>0</v>
      </c>
      <c r="FS6" s="47">
        <v>8.695652173913043</v>
      </c>
      <c r="FT6" s="47">
        <v>11.299435028248588</v>
      </c>
      <c r="FU6" s="47">
        <v>17.241379310344826</v>
      </c>
      <c r="FV6" s="117">
        <v>772</v>
      </c>
      <c r="FW6" s="117">
        <v>937</v>
      </c>
      <c r="FX6" s="107">
        <f t="shared" si="0"/>
        <v>82.3906083244397</v>
      </c>
      <c r="FY6" s="119">
        <v>0.7430991078398181</v>
      </c>
      <c r="FZ6" s="94">
        <v>3</v>
      </c>
    </row>
    <row r="7" spans="1:182" ht="11.25">
      <c r="A7" s="93">
        <v>10105</v>
      </c>
      <c r="B7" s="61">
        <v>10105</v>
      </c>
      <c r="C7" s="61">
        <v>5</v>
      </c>
      <c r="D7" s="30" t="s">
        <v>25</v>
      </c>
      <c r="E7" s="30" t="s">
        <v>27</v>
      </c>
      <c r="F7" s="109">
        <v>831.4</v>
      </c>
      <c r="G7" s="94">
        <v>17756</v>
      </c>
      <c r="H7" s="47">
        <f t="shared" si="1"/>
        <v>21.356747654558575</v>
      </c>
      <c r="I7" s="95">
        <f t="shared" si="2"/>
        <v>0.10488589523945274</v>
      </c>
      <c r="J7" s="56">
        <f t="shared" si="3"/>
        <v>2.1500793141445578</v>
      </c>
      <c r="K7" s="94">
        <v>9085</v>
      </c>
      <c r="L7" s="47">
        <f t="shared" si="4"/>
        <v>51.16580310880829</v>
      </c>
      <c r="M7" s="94">
        <v>8671</v>
      </c>
      <c r="N7" s="47">
        <f t="shared" si="5"/>
        <v>48.83419689119171</v>
      </c>
      <c r="O7" s="47">
        <f t="shared" si="6"/>
        <v>104.77453580901857</v>
      </c>
      <c r="P7" s="94">
        <v>4165</v>
      </c>
      <c r="Q7" s="47">
        <f t="shared" si="7"/>
        <v>23.456859653075018</v>
      </c>
      <c r="R7" s="94">
        <v>12036</v>
      </c>
      <c r="S7" s="47">
        <f t="shared" si="8"/>
        <v>67.78553728317189</v>
      </c>
      <c r="T7" s="94">
        <v>1555</v>
      </c>
      <c r="U7" s="47">
        <f t="shared" si="9"/>
        <v>8.757603063753098</v>
      </c>
      <c r="V7" s="47">
        <f t="shared" si="10"/>
        <v>47.52409438351612</v>
      </c>
      <c r="W7" s="47">
        <f t="shared" si="11"/>
        <v>37.334933973589436</v>
      </c>
      <c r="X7" s="94">
        <v>19740</v>
      </c>
      <c r="Y7" s="95">
        <f t="shared" si="12"/>
        <v>0.10642028053550426</v>
      </c>
      <c r="Z7" s="56">
        <f t="shared" si="13"/>
        <v>2.106238049713193</v>
      </c>
      <c r="AA7" s="47">
        <v>33.3</v>
      </c>
      <c r="AB7" s="47">
        <v>19</v>
      </c>
      <c r="AC7" s="96">
        <v>102.34</v>
      </c>
      <c r="AD7" s="96">
        <v>60.32</v>
      </c>
      <c r="AE7" s="96">
        <v>1.84</v>
      </c>
      <c r="AF7" s="96">
        <v>34</v>
      </c>
      <c r="AG7" s="95">
        <v>0.669</v>
      </c>
      <c r="AH7" s="95">
        <v>0.742</v>
      </c>
      <c r="AI7" s="97">
        <v>0.701666609086198</v>
      </c>
      <c r="AJ7" s="97">
        <v>0.5457540410626418</v>
      </c>
      <c r="AK7" s="97">
        <v>0.8951638124649073</v>
      </c>
      <c r="AL7" s="97">
        <v>0.8935837245696401</v>
      </c>
      <c r="AM7" s="97">
        <v>0.7590420467958467</v>
      </c>
      <c r="AN7" s="55">
        <v>69</v>
      </c>
      <c r="AO7" s="55">
        <v>9</v>
      </c>
      <c r="AP7" s="95">
        <v>0.298257</v>
      </c>
      <c r="AQ7" s="98">
        <v>602497.8270735524</v>
      </c>
      <c r="AR7" s="98">
        <v>611626.029342723</v>
      </c>
      <c r="AS7" s="94">
        <v>213901.27</v>
      </c>
      <c r="AT7" s="56">
        <v>0.48945</v>
      </c>
      <c r="AU7" s="99">
        <v>1.4264813460131676</v>
      </c>
      <c r="AV7" s="99">
        <v>6.730065837600586</v>
      </c>
      <c r="AW7" s="99">
        <v>8.156547183613753</v>
      </c>
      <c r="AX7" s="66">
        <v>91.84345281638625</v>
      </c>
      <c r="AY7" s="100">
        <v>24.1</v>
      </c>
      <c r="AZ7" s="99">
        <v>54.897125683902296</v>
      </c>
      <c r="BA7" s="23">
        <f t="shared" si="14"/>
        <v>93.12184166198765</v>
      </c>
      <c r="BB7" s="23">
        <v>6.878158338012352</v>
      </c>
      <c r="BC7" s="32">
        <v>6.49915777653004</v>
      </c>
      <c r="BD7" s="101">
        <v>30.44</v>
      </c>
      <c r="BE7" s="101">
        <v>22.29</v>
      </c>
      <c r="BF7" s="101">
        <v>47.27</v>
      </c>
      <c r="BG7" s="47">
        <v>20.1</v>
      </c>
      <c r="BH7" s="102">
        <v>33.7</v>
      </c>
      <c r="BI7" s="24">
        <v>93.12630037759112</v>
      </c>
      <c r="BJ7" s="25">
        <v>91.6</v>
      </c>
      <c r="BK7" s="23">
        <v>8.56970023888418</v>
      </c>
      <c r="BL7" s="26">
        <v>8.07</v>
      </c>
      <c r="BM7" s="26">
        <v>73.9333218172396</v>
      </c>
      <c r="BN7" s="28">
        <v>8.705007824726135</v>
      </c>
      <c r="BO7" s="28">
        <v>0</v>
      </c>
      <c r="BP7" s="28">
        <v>0.5086071987480438</v>
      </c>
      <c r="BQ7" s="28">
        <v>87.67605633802818</v>
      </c>
      <c r="BR7" s="28">
        <v>32.6095461658842</v>
      </c>
      <c r="BS7" s="28">
        <v>25.880281690140844</v>
      </c>
      <c r="BT7" s="96">
        <v>14.24</v>
      </c>
      <c r="BU7" s="103">
        <v>2.0100502512562812</v>
      </c>
      <c r="BV7" s="103">
        <v>22.613065326633166</v>
      </c>
      <c r="BW7" s="28">
        <v>1.7</v>
      </c>
      <c r="BX7" s="28">
        <v>0</v>
      </c>
      <c r="BY7" s="28">
        <v>29</v>
      </c>
      <c r="BZ7" s="28">
        <v>13.8</v>
      </c>
      <c r="CA7" s="40">
        <v>358.85167464114835</v>
      </c>
      <c r="CB7" s="40">
        <v>1327.1815903394852</v>
      </c>
      <c r="CC7" s="104" t="s">
        <v>69</v>
      </c>
      <c r="CD7" s="96">
        <v>45</v>
      </c>
      <c r="CE7" s="43">
        <v>11047</v>
      </c>
      <c r="CF7" s="105">
        <v>62.21558909664339</v>
      </c>
      <c r="CG7" s="43">
        <v>1961</v>
      </c>
      <c r="CH7" s="47">
        <v>11.044154088758729</v>
      </c>
      <c r="CI7" s="45">
        <v>14636</v>
      </c>
      <c r="CJ7" s="47">
        <v>82.42847488173012</v>
      </c>
      <c r="CK7" s="28">
        <v>84.59577567370721</v>
      </c>
      <c r="CL7" s="28">
        <v>8.066278222869629</v>
      </c>
      <c r="CM7" s="28">
        <v>3.526341344986647</v>
      </c>
      <c r="CN7" s="47">
        <v>14.354212187424132</v>
      </c>
      <c r="CO7" s="47">
        <v>16.32135306553911</v>
      </c>
      <c r="CP7" s="28">
        <v>68.67855509830818</v>
      </c>
      <c r="CQ7" s="28">
        <v>58.31229715109989</v>
      </c>
      <c r="CR7" s="92">
        <v>75.36625398412367</v>
      </c>
      <c r="CS7" s="92">
        <v>36.901595744680854</v>
      </c>
      <c r="CT7" s="47">
        <v>53.8107202680067</v>
      </c>
      <c r="CU7" s="47">
        <v>10.552763819095478</v>
      </c>
      <c r="CV7" s="47">
        <v>0</v>
      </c>
      <c r="CW7" s="47">
        <v>0</v>
      </c>
      <c r="CX7" s="47">
        <v>0</v>
      </c>
      <c r="CY7" s="53">
        <v>621.4346401262289</v>
      </c>
      <c r="CZ7" s="53">
        <v>461.5187931475326</v>
      </c>
      <c r="DA7" s="53">
        <v>543.5527053110018</v>
      </c>
      <c r="DB7" s="53">
        <v>615.4102825740639</v>
      </c>
      <c r="DC7" s="53">
        <v>457.95435444518233</v>
      </c>
      <c r="DD7" s="53">
        <v>537.5778258858642</v>
      </c>
      <c r="DE7" s="55">
        <v>155</v>
      </c>
      <c r="DF7" s="55">
        <v>118</v>
      </c>
      <c r="DG7" s="55">
        <v>137</v>
      </c>
      <c r="DH7" s="55">
        <v>157</v>
      </c>
      <c r="DI7" s="55">
        <v>119</v>
      </c>
      <c r="DJ7" s="55">
        <v>138</v>
      </c>
      <c r="DK7" s="55">
        <v>134</v>
      </c>
      <c r="DL7" s="55">
        <v>112</v>
      </c>
      <c r="DM7" s="55">
        <v>123</v>
      </c>
      <c r="DN7" s="55">
        <v>136</v>
      </c>
      <c r="DO7" s="55">
        <v>113</v>
      </c>
      <c r="DP7" s="55">
        <v>125</v>
      </c>
      <c r="DQ7" s="55">
        <v>120</v>
      </c>
      <c r="DR7" s="55">
        <v>16</v>
      </c>
      <c r="DS7" s="55">
        <v>69</v>
      </c>
      <c r="DT7" s="55">
        <v>120</v>
      </c>
      <c r="DU7" s="55">
        <v>17</v>
      </c>
      <c r="DV7" s="55">
        <v>70</v>
      </c>
      <c r="DW7" s="47">
        <v>710.7</v>
      </c>
      <c r="DX7" s="47">
        <v>2.1</v>
      </c>
      <c r="DY7" s="47">
        <v>5.7</v>
      </c>
      <c r="DZ7" s="47">
        <v>88.7</v>
      </c>
      <c r="EA7" s="47">
        <v>933.4</v>
      </c>
      <c r="EB7" s="47">
        <v>2</v>
      </c>
      <c r="EC7" s="47">
        <v>9.2</v>
      </c>
      <c r="ED7" s="47">
        <v>114.3</v>
      </c>
      <c r="EE7" s="47">
        <v>479.05</v>
      </c>
      <c r="EF7" s="47">
        <v>2.1</v>
      </c>
      <c r="EG7" s="47">
        <v>2.1</v>
      </c>
      <c r="EH7" s="47">
        <v>62.1</v>
      </c>
      <c r="EI7" s="56">
        <v>74.43</v>
      </c>
      <c r="EJ7" s="56">
        <v>55.64</v>
      </c>
      <c r="EK7" s="56">
        <v>71.94</v>
      </c>
      <c r="EL7" s="56">
        <v>53.11</v>
      </c>
      <c r="EM7" s="56">
        <v>77.01</v>
      </c>
      <c r="EN7" s="56">
        <v>58.28</v>
      </c>
      <c r="EO7" s="56">
        <v>53.22</v>
      </c>
      <c r="EP7" s="56">
        <v>57.43</v>
      </c>
      <c r="EQ7" s="56">
        <v>60.57</v>
      </c>
      <c r="ER7" s="56">
        <v>50.86</v>
      </c>
      <c r="ES7" s="56">
        <v>54.27</v>
      </c>
      <c r="ET7" s="56">
        <v>58.74</v>
      </c>
      <c r="EU7" s="56">
        <v>55.68</v>
      </c>
      <c r="EV7" s="56">
        <v>60.71</v>
      </c>
      <c r="EW7" s="56">
        <v>62.47</v>
      </c>
      <c r="EX7" s="54">
        <v>9.977324263038549</v>
      </c>
      <c r="EY7" s="54">
        <v>11.52482269503546</v>
      </c>
      <c r="EZ7" s="54">
        <v>8.356545961002785</v>
      </c>
      <c r="FA7" s="57">
        <v>12.578616352201259</v>
      </c>
      <c r="FB7" s="57">
        <v>9.211873080859775</v>
      </c>
      <c r="FC7" s="57">
        <v>3.7037037037037037</v>
      </c>
      <c r="FD7" s="57">
        <v>14.373716632443532</v>
      </c>
      <c r="FE7" s="57">
        <v>9.9601593625498</v>
      </c>
      <c r="FF7" s="57">
        <v>7.299270072992701</v>
      </c>
      <c r="FG7" s="57">
        <v>10.70663811563169</v>
      </c>
      <c r="FH7" s="57">
        <v>8.421052631578947</v>
      </c>
      <c r="FI7" s="57">
        <v>7.518796992481203</v>
      </c>
      <c r="FJ7" s="54">
        <v>5.895691609977325</v>
      </c>
      <c r="FK7" s="54">
        <v>5.319148936170213</v>
      </c>
      <c r="FL7" s="54">
        <v>6.49953574744661</v>
      </c>
      <c r="FM7" s="47">
        <v>6.289308176100629</v>
      </c>
      <c r="FN7" s="47">
        <v>6.1412487205731825</v>
      </c>
      <c r="FO7" s="47">
        <v>3.7037037037037037</v>
      </c>
      <c r="FP7" s="47">
        <v>8.213552361396305</v>
      </c>
      <c r="FQ7" s="47">
        <v>3.9840637450199203</v>
      </c>
      <c r="FR7" s="47">
        <v>0</v>
      </c>
      <c r="FS7" s="47">
        <v>4.282655246252677</v>
      </c>
      <c r="FT7" s="47">
        <v>8.421052631578947</v>
      </c>
      <c r="FU7" s="47">
        <v>7.518796992481203</v>
      </c>
      <c r="FV7" s="117">
        <v>701</v>
      </c>
      <c r="FW7" s="117">
        <v>873</v>
      </c>
      <c r="FX7" s="107">
        <f t="shared" si="0"/>
        <v>80.29782359679267</v>
      </c>
      <c r="FY7" s="119">
        <v>0.6383762027629949</v>
      </c>
      <c r="FZ7" s="94">
        <v>4</v>
      </c>
    </row>
    <row r="8" spans="1:182" ht="11.25">
      <c r="A8" s="93">
        <v>10106</v>
      </c>
      <c r="B8" s="61">
        <v>10106</v>
      </c>
      <c r="C8" s="61">
        <v>6</v>
      </c>
      <c r="D8" s="30" t="s">
        <v>26</v>
      </c>
      <c r="E8" s="30" t="s">
        <v>27</v>
      </c>
      <c r="F8" s="109">
        <v>1245.8</v>
      </c>
      <c r="G8" s="94">
        <v>16522</v>
      </c>
      <c r="H8" s="47">
        <f t="shared" si="1"/>
        <v>13.262160860491251</v>
      </c>
      <c r="I8" s="95">
        <f t="shared" si="2"/>
        <v>0.09759657361715691</v>
      </c>
      <c r="J8" s="56">
        <f t="shared" si="3"/>
        <v>2.000653887603986</v>
      </c>
      <c r="K8" s="94">
        <v>8681</v>
      </c>
      <c r="L8" s="47">
        <f t="shared" si="4"/>
        <v>52.54206512528749</v>
      </c>
      <c r="M8" s="94">
        <v>7841</v>
      </c>
      <c r="N8" s="47">
        <f t="shared" si="5"/>
        <v>47.45793487471251</v>
      </c>
      <c r="O8" s="47">
        <f t="shared" si="6"/>
        <v>110.71291927050122</v>
      </c>
      <c r="P8" s="94">
        <v>3711</v>
      </c>
      <c r="Q8" s="47">
        <f t="shared" si="7"/>
        <v>22.460961142718798</v>
      </c>
      <c r="R8" s="94">
        <v>11157</v>
      </c>
      <c r="S8" s="47">
        <f t="shared" si="8"/>
        <v>67.52814429245853</v>
      </c>
      <c r="T8" s="94">
        <v>1654</v>
      </c>
      <c r="U8" s="47">
        <f t="shared" si="9"/>
        <v>10.01089456482266</v>
      </c>
      <c r="V8" s="47">
        <f t="shared" si="10"/>
        <v>48.08640315496997</v>
      </c>
      <c r="W8" s="47">
        <f t="shared" si="11"/>
        <v>44.570196712476424</v>
      </c>
      <c r="X8" s="94">
        <v>15285</v>
      </c>
      <c r="Y8" s="95">
        <f t="shared" si="12"/>
        <v>0.08240293758790186</v>
      </c>
      <c r="Z8" s="56">
        <f t="shared" si="13"/>
        <v>1.6308940521715378</v>
      </c>
      <c r="AA8" s="47">
        <v>61.4</v>
      </c>
      <c r="AB8" s="47">
        <v>6.5</v>
      </c>
      <c r="AC8" s="96">
        <v>93.4</v>
      </c>
      <c r="AD8" s="96">
        <v>77.44</v>
      </c>
      <c r="AE8" s="96">
        <v>2.9</v>
      </c>
      <c r="AF8" s="96">
        <v>44</v>
      </c>
      <c r="AG8" s="95">
        <v>0.648</v>
      </c>
      <c r="AH8" s="95">
        <v>0.761</v>
      </c>
      <c r="AI8" s="97">
        <v>0.6579080145719489</v>
      </c>
      <c r="AJ8" s="97">
        <v>0.5277970534194909</v>
      </c>
      <c r="AK8" s="97">
        <v>0.9232775661138503</v>
      </c>
      <c r="AL8" s="97">
        <v>0.8649000273897561</v>
      </c>
      <c r="AM8" s="97">
        <v>0.7434706653737616</v>
      </c>
      <c r="AN8" s="55">
        <v>101</v>
      </c>
      <c r="AO8" s="55">
        <v>14</v>
      </c>
      <c r="AP8" s="95">
        <v>0.3913606</v>
      </c>
      <c r="AQ8" s="98">
        <v>460029.78060805256</v>
      </c>
      <c r="AR8" s="98">
        <v>475657.7173377157</v>
      </c>
      <c r="AS8" s="94">
        <v>161066.18</v>
      </c>
      <c r="AT8" s="56">
        <v>0.47612</v>
      </c>
      <c r="AU8" s="99">
        <v>3.018867924528302</v>
      </c>
      <c r="AV8" s="99">
        <v>5.870708320445407</v>
      </c>
      <c r="AW8" s="99">
        <v>8.889576244973709</v>
      </c>
      <c r="AX8" s="66">
        <v>91.11042375502629</v>
      </c>
      <c r="AY8" s="100">
        <v>20.9</v>
      </c>
      <c r="AZ8" s="99">
        <v>51.40552995391705</v>
      </c>
      <c r="BA8" s="23">
        <f t="shared" si="14"/>
        <v>97.80367548184671</v>
      </c>
      <c r="BB8" s="23">
        <v>2.196324518153294</v>
      </c>
      <c r="BC8" s="32">
        <v>1.733154041535933</v>
      </c>
      <c r="BD8" s="101">
        <v>52.73</v>
      </c>
      <c r="BE8" s="101">
        <v>9.5</v>
      </c>
      <c r="BF8" s="101">
        <v>37.77</v>
      </c>
      <c r="BG8" s="47">
        <v>21.9</v>
      </c>
      <c r="BH8" s="102">
        <v>47.7</v>
      </c>
      <c r="BI8" s="24">
        <v>94.56221198156682</v>
      </c>
      <c r="BJ8" s="25">
        <v>92.9</v>
      </c>
      <c r="BK8" s="23">
        <v>8.533410138248849</v>
      </c>
      <c r="BL8" s="26">
        <v>7.79</v>
      </c>
      <c r="BM8" s="26">
        <v>65.9927140255009</v>
      </c>
      <c r="BN8" s="28">
        <v>29.950698438783895</v>
      </c>
      <c r="BO8" s="28">
        <v>0.4519309778142975</v>
      </c>
      <c r="BP8" s="28">
        <v>0.4930156121610518</v>
      </c>
      <c r="BQ8" s="28">
        <v>83.50451930977815</v>
      </c>
      <c r="BR8" s="28">
        <v>29.663105998356613</v>
      </c>
      <c r="BS8" s="28">
        <v>18.50862777321282</v>
      </c>
      <c r="BT8" s="96">
        <v>8.43</v>
      </c>
      <c r="BU8" s="103">
        <v>1.8691588785046729</v>
      </c>
      <c r="BV8" s="103">
        <v>30.8411214953271</v>
      </c>
      <c r="BW8" s="28">
        <v>1.4</v>
      </c>
      <c r="BX8" s="28">
        <v>0.1</v>
      </c>
      <c r="BY8" s="28">
        <v>25.3</v>
      </c>
      <c r="BZ8" s="28">
        <v>10.8</v>
      </c>
      <c r="CA8" s="40">
        <v>854.7008547008547</v>
      </c>
      <c r="CB8" s="40">
        <v>1498.7360057782594</v>
      </c>
      <c r="CC8" s="104" t="s">
        <v>69</v>
      </c>
      <c r="CD8" s="96">
        <v>50</v>
      </c>
      <c r="CE8" s="43">
        <v>9683</v>
      </c>
      <c r="CF8" s="105">
        <v>58.60670620990195</v>
      </c>
      <c r="CG8" s="43">
        <v>4310</v>
      </c>
      <c r="CH8" s="47">
        <v>26.086430214259774</v>
      </c>
      <c r="CI8" s="45">
        <v>16161</v>
      </c>
      <c r="CJ8" s="47">
        <v>97.81503449945527</v>
      </c>
      <c r="CK8" s="28">
        <v>81.22486854314876</v>
      </c>
      <c r="CL8" s="28">
        <v>8.747293535416022</v>
      </c>
      <c r="CM8" s="28">
        <v>8.51221775440767</v>
      </c>
      <c r="CN8" s="47">
        <v>13.993195174760285</v>
      </c>
      <c r="CO8" s="47">
        <v>29.089301503094607</v>
      </c>
      <c r="CP8" s="28">
        <v>65.211842776927</v>
      </c>
      <c r="CQ8" s="28">
        <v>47.818499127399654</v>
      </c>
      <c r="CR8" s="92">
        <v>100.74066489969596</v>
      </c>
      <c r="CS8" s="92">
        <v>25.602968460111317</v>
      </c>
      <c r="CT8" s="47">
        <v>48.90544238370325</v>
      </c>
      <c r="CU8" s="47">
        <v>8.695652173913043</v>
      </c>
      <c r="CV8" s="47">
        <v>23.06805074971165</v>
      </c>
      <c r="CW8" s="47">
        <v>5.767012687427912</v>
      </c>
      <c r="CX8" s="47">
        <v>28.83506343713956</v>
      </c>
      <c r="CY8" s="53">
        <v>725.0221043324491</v>
      </c>
      <c r="CZ8" s="53">
        <v>543.3041764198596</v>
      </c>
      <c r="DA8" s="53">
        <v>639.0911739003787</v>
      </c>
      <c r="DB8" s="53">
        <v>635.6486211600312</v>
      </c>
      <c r="DC8" s="53">
        <v>509.5880657805912</v>
      </c>
      <c r="DD8" s="53">
        <v>573.3352942929117</v>
      </c>
      <c r="DE8" s="55">
        <v>135</v>
      </c>
      <c r="DF8" s="55">
        <v>114</v>
      </c>
      <c r="DG8" s="55">
        <v>124</v>
      </c>
      <c r="DH8" s="55">
        <v>159</v>
      </c>
      <c r="DI8" s="55">
        <v>122</v>
      </c>
      <c r="DJ8" s="55">
        <v>142</v>
      </c>
      <c r="DK8" s="55">
        <v>143</v>
      </c>
      <c r="DL8" s="55">
        <v>145</v>
      </c>
      <c r="DM8" s="55">
        <v>144</v>
      </c>
      <c r="DN8" s="55">
        <v>168</v>
      </c>
      <c r="DO8" s="55">
        <v>155</v>
      </c>
      <c r="DP8" s="55">
        <v>162</v>
      </c>
      <c r="DQ8" s="55">
        <v>118</v>
      </c>
      <c r="DR8" s="55">
        <v>29</v>
      </c>
      <c r="DS8" s="55">
        <v>74</v>
      </c>
      <c r="DT8" s="55">
        <v>124</v>
      </c>
      <c r="DU8" s="55">
        <v>30</v>
      </c>
      <c r="DV8" s="55">
        <v>79</v>
      </c>
      <c r="DW8" s="47">
        <v>855.1</v>
      </c>
      <c r="DX8" s="47">
        <v>2.5</v>
      </c>
      <c r="DY8" s="47">
        <v>5.3</v>
      </c>
      <c r="DZ8" s="47">
        <v>98.9</v>
      </c>
      <c r="EA8" s="47">
        <v>1200.75</v>
      </c>
      <c r="EB8" s="47">
        <v>2.6</v>
      </c>
      <c r="EC8" s="47">
        <v>9.1</v>
      </c>
      <c r="ED8" s="47">
        <v>134.3</v>
      </c>
      <c r="EE8" s="47">
        <v>495.6</v>
      </c>
      <c r="EF8" s="47">
        <v>2.2</v>
      </c>
      <c r="EG8" s="47">
        <v>1.4</v>
      </c>
      <c r="EH8" s="47">
        <v>62.1</v>
      </c>
      <c r="EI8" s="56">
        <v>75.56</v>
      </c>
      <c r="EJ8" s="56">
        <v>57.15</v>
      </c>
      <c r="EK8" s="56">
        <v>73.57</v>
      </c>
      <c r="EL8" s="56">
        <v>55.56</v>
      </c>
      <c r="EM8" s="56">
        <v>77.63</v>
      </c>
      <c r="EN8" s="56">
        <v>58.81</v>
      </c>
      <c r="EO8" s="56">
        <v>56.1</v>
      </c>
      <c r="EP8" s="56">
        <v>60.64</v>
      </c>
      <c r="EQ8" s="56">
        <v>62.48</v>
      </c>
      <c r="ER8" s="56">
        <v>54.35</v>
      </c>
      <c r="ES8" s="56">
        <v>58.51</v>
      </c>
      <c r="ET8" s="56">
        <v>60.43</v>
      </c>
      <c r="EU8" s="56">
        <v>57.93</v>
      </c>
      <c r="EV8" s="56">
        <v>62.86</v>
      </c>
      <c r="EW8" s="56">
        <v>64.62</v>
      </c>
      <c r="EX8" s="54">
        <v>9.722222222222223</v>
      </c>
      <c r="EY8" s="54">
        <v>11.049723756906078</v>
      </c>
      <c r="EZ8" s="54">
        <v>8.379888268156424</v>
      </c>
      <c r="FA8" s="57">
        <v>12.213740458015266</v>
      </c>
      <c r="FB8" s="57">
        <v>8.462623413258111</v>
      </c>
      <c r="FC8" s="57">
        <v>7.194244604316547</v>
      </c>
      <c r="FD8" s="57">
        <v>13.846153846153847</v>
      </c>
      <c r="FE8" s="57">
        <v>11.049723756906078</v>
      </c>
      <c r="FF8" s="57">
        <v>0</v>
      </c>
      <c r="FG8" s="57">
        <v>10.606060606060607</v>
      </c>
      <c r="FH8" s="57">
        <v>8.645533141210375</v>
      </c>
      <c r="FI8" s="57">
        <v>0</v>
      </c>
      <c r="FJ8" s="54">
        <v>12.037037037037036</v>
      </c>
      <c r="FK8" s="54">
        <v>17.495395948434624</v>
      </c>
      <c r="FL8" s="54">
        <v>6.517690875232775</v>
      </c>
      <c r="FM8" s="47">
        <v>12.977099236641221</v>
      </c>
      <c r="FN8" s="47">
        <v>9.873060648801129</v>
      </c>
      <c r="FO8" s="47">
        <v>7.194244604316547</v>
      </c>
      <c r="FP8" s="47">
        <v>18.461538461538463</v>
      </c>
      <c r="FQ8" s="47">
        <v>16.574585635359114</v>
      </c>
      <c r="FR8" s="47">
        <v>13.888888888888888</v>
      </c>
      <c r="FS8" s="47">
        <v>7.575757575757576</v>
      </c>
      <c r="FT8" s="47">
        <v>2.881844380403458</v>
      </c>
      <c r="FU8" s="47">
        <v>0</v>
      </c>
      <c r="FV8" s="117">
        <v>876</v>
      </c>
      <c r="FW8" s="117">
        <v>1097</v>
      </c>
      <c r="FX8" s="107">
        <f t="shared" si="0"/>
        <v>79.85414767547859</v>
      </c>
      <c r="FY8" s="119">
        <v>0.7558891191998447</v>
      </c>
      <c r="FZ8" s="94">
        <v>3</v>
      </c>
    </row>
    <row r="9" spans="1:182" ht="11.25">
      <c r="A9" s="93">
        <v>10107</v>
      </c>
      <c r="B9" s="61">
        <v>10107</v>
      </c>
      <c r="C9" s="61">
        <v>7</v>
      </c>
      <c r="D9" s="30" t="s">
        <v>27</v>
      </c>
      <c r="E9" s="30" t="s">
        <v>27</v>
      </c>
      <c r="F9" s="109">
        <v>420.8</v>
      </c>
      <c r="G9" s="94">
        <v>18151</v>
      </c>
      <c r="H9" s="47">
        <f t="shared" si="1"/>
        <v>43.13450570342205</v>
      </c>
      <c r="I9" s="95">
        <f t="shared" si="2"/>
        <v>0.10721918700671923</v>
      </c>
      <c r="J9" s="56">
        <f t="shared" si="3"/>
        <v>2.1979099814731846</v>
      </c>
      <c r="K9" s="94">
        <v>8982</v>
      </c>
      <c r="L9" s="47">
        <f t="shared" si="4"/>
        <v>49.48487686628836</v>
      </c>
      <c r="M9" s="94">
        <v>9169</v>
      </c>
      <c r="N9" s="47">
        <f t="shared" si="5"/>
        <v>50.51512313371164</v>
      </c>
      <c r="O9" s="47">
        <f t="shared" si="6"/>
        <v>97.96051914058239</v>
      </c>
      <c r="P9" s="94">
        <v>4540</v>
      </c>
      <c r="Q9" s="47">
        <f t="shared" si="7"/>
        <v>25.01239601123905</v>
      </c>
      <c r="R9" s="94">
        <v>12140</v>
      </c>
      <c r="S9" s="47">
        <f t="shared" si="8"/>
        <v>66.88336730758635</v>
      </c>
      <c r="T9" s="94">
        <v>1471</v>
      </c>
      <c r="U9" s="47">
        <f t="shared" si="9"/>
        <v>8.10423668117459</v>
      </c>
      <c r="V9" s="47">
        <f t="shared" si="10"/>
        <v>49.514003294892916</v>
      </c>
      <c r="W9" s="47">
        <f t="shared" si="11"/>
        <v>32.40088105726872</v>
      </c>
      <c r="X9" s="94">
        <v>19359</v>
      </c>
      <c r="Y9" s="95">
        <f t="shared" si="12"/>
        <v>0.10436627208139955</v>
      </c>
      <c r="Z9" s="56">
        <f t="shared" si="13"/>
        <v>2.06558573477192</v>
      </c>
      <c r="AA9" s="47">
        <v>20.3</v>
      </c>
      <c r="AB9" s="47">
        <v>14.3</v>
      </c>
      <c r="AC9" s="96" t="s">
        <v>72</v>
      </c>
      <c r="AD9" s="96" t="s">
        <v>72</v>
      </c>
      <c r="AE9" s="96" t="s">
        <v>72</v>
      </c>
      <c r="AF9" s="96" t="s">
        <v>72</v>
      </c>
      <c r="AG9" s="95">
        <v>0.695</v>
      </c>
      <c r="AH9" s="95">
        <v>0.755</v>
      </c>
      <c r="AI9" s="97">
        <v>0.6739404468715422</v>
      </c>
      <c r="AJ9" s="97">
        <v>0.5138642758088261</v>
      </c>
      <c r="AK9" s="97">
        <v>0.9118651449471687</v>
      </c>
      <c r="AL9" s="97">
        <v>0.856005685856432</v>
      </c>
      <c r="AM9" s="97">
        <v>0.7389188883709923</v>
      </c>
      <c r="AN9" s="55">
        <v>112</v>
      </c>
      <c r="AO9" s="55">
        <v>16</v>
      </c>
      <c r="AP9" s="95">
        <v>0.3100826</v>
      </c>
      <c r="AQ9" s="98">
        <v>484347.8046908316</v>
      </c>
      <c r="AR9" s="98">
        <v>496990.95223880594</v>
      </c>
      <c r="AS9" s="94">
        <v>155870.92</v>
      </c>
      <c r="AT9" s="56">
        <v>0.49241</v>
      </c>
      <c r="AU9" s="99">
        <v>2.4820082733609112</v>
      </c>
      <c r="AV9" s="99">
        <v>8.369694565648553</v>
      </c>
      <c r="AW9" s="99">
        <v>10.851702839009464</v>
      </c>
      <c r="AX9" s="66">
        <v>89.14829716099054</v>
      </c>
      <c r="AY9" s="100">
        <v>20.2</v>
      </c>
      <c r="AZ9" s="99">
        <v>53.59761852900603</v>
      </c>
      <c r="BA9" s="23">
        <f t="shared" si="14"/>
        <v>93.34868599295584</v>
      </c>
      <c r="BB9" s="23">
        <v>6.651314007044161</v>
      </c>
      <c r="BC9" s="32">
        <v>5.8520726090490385</v>
      </c>
      <c r="BD9" s="101">
        <v>24.25</v>
      </c>
      <c r="BE9" s="101">
        <v>32.9</v>
      </c>
      <c r="BF9" s="101">
        <v>42.85</v>
      </c>
      <c r="BG9" s="47">
        <v>13.7</v>
      </c>
      <c r="BH9" s="102">
        <v>28.1</v>
      </c>
      <c r="BI9" s="24">
        <v>92.20939519349452</v>
      </c>
      <c r="BJ9" s="25">
        <v>90.5</v>
      </c>
      <c r="BK9" s="23">
        <v>8.686415450519132</v>
      </c>
      <c r="BL9" s="26">
        <v>8.17</v>
      </c>
      <c r="BM9" s="26">
        <v>68.31031159653068</v>
      </c>
      <c r="BN9" s="28">
        <v>10.383795309168443</v>
      </c>
      <c r="BO9" s="28">
        <v>0.4051172707889126</v>
      </c>
      <c r="BP9" s="28">
        <v>2.5159914712153517</v>
      </c>
      <c r="BQ9" s="28">
        <v>87.88912579957356</v>
      </c>
      <c r="BR9" s="28">
        <v>30.639658848614072</v>
      </c>
      <c r="BS9" s="28">
        <v>22.32409381663113</v>
      </c>
      <c r="BT9" s="96">
        <v>0.31</v>
      </c>
      <c r="BU9" s="103">
        <v>1.8018018018018018</v>
      </c>
      <c r="BV9" s="103">
        <v>26.126126126126128</v>
      </c>
      <c r="BW9" s="28">
        <v>2.4</v>
      </c>
      <c r="BX9" s="28">
        <v>0.2</v>
      </c>
      <c r="BY9" s="28">
        <v>27.4</v>
      </c>
      <c r="BZ9" s="28">
        <v>13.8</v>
      </c>
      <c r="CA9" s="40">
        <v>599.7001499250374</v>
      </c>
      <c r="CB9" s="40">
        <v>1738.0198789494143</v>
      </c>
      <c r="CC9" s="104" t="s">
        <v>69</v>
      </c>
      <c r="CD9" s="96">
        <v>30</v>
      </c>
      <c r="CE9" s="43">
        <v>10696</v>
      </c>
      <c r="CF9" s="105">
        <v>58.92788276128037</v>
      </c>
      <c r="CG9" s="43">
        <v>1782</v>
      </c>
      <c r="CH9" s="47">
        <v>9.817640901327751</v>
      </c>
      <c r="CI9" s="107"/>
      <c r="CK9" s="28">
        <v>81.22171945701358</v>
      </c>
      <c r="CL9" s="28">
        <v>12.765837104072398</v>
      </c>
      <c r="CM9" s="28">
        <v>3.591628959276018</v>
      </c>
      <c r="CN9" s="47">
        <v>15.650452488687783</v>
      </c>
      <c r="CO9" s="47">
        <v>16.805204192265993</v>
      </c>
      <c r="CP9" s="28">
        <v>53.51753453772582</v>
      </c>
      <c r="CQ9" s="28">
        <v>45.74360699865411</v>
      </c>
      <c r="CR9" s="92">
        <v>86.88210031156181</v>
      </c>
      <c r="CS9" s="92">
        <v>42.332155477031804</v>
      </c>
      <c r="CT9" s="47">
        <v>60.41697254441345</v>
      </c>
      <c r="CU9" s="47">
        <v>7.693437087065042</v>
      </c>
      <c r="CV9" s="47">
        <v>50.13159543802482</v>
      </c>
      <c r="CW9" s="47">
        <v>25.06579771901241</v>
      </c>
      <c r="CX9" s="47">
        <v>75.19739315703723</v>
      </c>
      <c r="CY9" s="53">
        <v>606.4562069784002</v>
      </c>
      <c r="CZ9" s="53">
        <v>466.0515732197776</v>
      </c>
      <c r="DA9" s="53">
        <v>536.1374407582938</v>
      </c>
      <c r="DB9" s="53">
        <v>641.2567502672343</v>
      </c>
      <c r="DC9" s="53">
        <v>518.6530904992976</v>
      </c>
      <c r="DD9" s="53">
        <v>580.652210621754</v>
      </c>
      <c r="DE9" s="55">
        <v>145</v>
      </c>
      <c r="DF9" s="55">
        <v>144</v>
      </c>
      <c r="DG9" s="55">
        <v>144</v>
      </c>
      <c r="DH9" s="55">
        <v>136</v>
      </c>
      <c r="DI9" s="55">
        <v>128</v>
      </c>
      <c r="DJ9" s="55">
        <v>132</v>
      </c>
      <c r="DK9" s="55">
        <v>133</v>
      </c>
      <c r="DL9" s="55">
        <v>121</v>
      </c>
      <c r="DM9" s="55">
        <v>127</v>
      </c>
      <c r="DN9" s="55">
        <v>123</v>
      </c>
      <c r="DO9" s="55">
        <v>111</v>
      </c>
      <c r="DP9" s="55">
        <v>117</v>
      </c>
      <c r="DQ9" s="55">
        <v>105</v>
      </c>
      <c r="DR9" s="55">
        <v>22</v>
      </c>
      <c r="DS9" s="55">
        <v>64</v>
      </c>
      <c r="DT9" s="55">
        <v>103</v>
      </c>
      <c r="DU9" s="55">
        <v>21</v>
      </c>
      <c r="DV9" s="55">
        <v>62</v>
      </c>
      <c r="DW9" s="47">
        <v>700.7</v>
      </c>
      <c r="DX9" s="47">
        <v>2</v>
      </c>
      <c r="DY9" s="47">
        <v>5.5</v>
      </c>
      <c r="DZ9" s="47">
        <v>83.9</v>
      </c>
      <c r="EA9" s="47">
        <v>960.95</v>
      </c>
      <c r="EB9" s="47">
        <v>2.1</v>
      </c>
      <c r="EC9" s="47">
        <v>9.4</v>
      </c>
      <c r="ED9" s="47">
        <v>114.9</v>
      </c>
      <c r="EE9" s="47">
        <v>430.1</v>
      </c>
      <c r="EF9" s="47">
        <v>1.9</v>
      </c>
      <c r="EG9" s="47">
        <v>1.4</v>
      </c>
      <c r="EH9" s="47">
        <v>51.6</v>
      </c>
      <c r="EI9" s="56">
        <v>75.61</v>
      </c>
      <c r="EJ9" s="56">
        <v>56.8</v>
      </c>
      <c r="EK9" s="56">
        <v>70.12</v>
      </c>
      <c r="EL9" s="56">
        <v>51.8</v>
      </c>
      <c r="EM9" s="56">
        <v>81.31</v>
      </c>
      <c r="EN9" s="56">
        <v>62</v>
      </c>
      <c r="EO9" s="56">
        <v>54.73</v>
      </c>
      <c r="EP9" s="56">
        <v>57.01</v>
      </c>
      <c r="EQ9" s="56">
        <v>61.26</v>
      </c>
      <c r="ER9" s="56">
        <v>50.62</v>
      </c>
      <c r="ES9" s="56">
        <v>53.15</v>
      </c>
      <c r="ET9" s="56">
        <v>59.8</v>
      </c>
      <c r="EU9" s="56">
        <v>59</v>
      </c>
      <c r="EV9" s="56">
        <v>61.02</v>
      </c>
      <c r="EW9" s="56">
        <v>62.78</v>
      </c>
      <c r="EX9" s="54">
        <v>9.908838684106223</v>
      </c>
      <c r="EY9" s="54">
        <v>11.128775834658187</v>
      </c>
      <c r="EZ9" s="54">
        <v>8.695652173913043</v>
      </c>
      <c r="FA9" s="57">
        <v>12.51303441084463</v>
      </c>
      <c r="FB9" s="57">
        <v>9.181969949916528</v>
      </c>
      <c r="FC9" s="57">
        <v>5.4945054945054945</v>
      </c>
      <c r="FD9" s="57">
        <v>14.141414141414142</v>
      </c>
      <c r="FE9" s="57">
        <v>10.309278350515465</v>
      </c>
      <c r="FF9" s="57">
        <v>5.555555555555555</v>
      </c>
      <c r="FG9" s="57">
        <v>10.775862068965518</v>
      </c>
      <c r="FH9" s="57">
        <v>8.116883116883116</v>
      </c>
      <c r="FI9" s="57">
        <v>5.434782608695652</v>
      </c>
      <c r="FJ9" s="54">
        <v>5.548949663099485</v>
      </c>
      <c r="FK9" s="54">
        <v>9.538950715421302</v>
      </c>
      <c r="FL9" s="54">
        <v>1.5810276679841897</v>
      </c>
      <c r="FM9" s="47">
        <v>7.299270072992701</v>
      </c>
      <c r="FN9" s="47">
        <v>4.173622704507513</v>
      </c>
      <c r="FO9" s="47">
        <v>5.4945054945054945</v>
      </c>
      <c r="FP9" s="47">
        <v>12.121212121212121</v>
      </c>
      <c r="FQ9" s="47">
        <v>6.8728522336769755</v>
      </c>
      <c r="FR9" s="47">
        <v>11.11111111111111</v>
      </c>
      <c r="FS9" s="47">
        <v>2.155172413793103</v>
      </c>
      <c r="FT9" s="47">
        <v>1.6233766233766236</v>
      </c>
      <c r="FU9" s="47">
        <v>0</v>
      </c>
      <c r="FV9" s="117">
        <v>748</v>
      </c>
      <c r="FW9" s="117">
        <v>905</v>
      </c>
      <c r="FX9" s="107">
        <f t="shared" si="0"/>
        <v>82.65193370165746</v>
      </c>
      <c r="FY9" s="119">
        <v>0.7012433194002534</v>
      </c>
      <c r="FZ9" s="94">
        <v>3</v>
      </c>
    </row>
    <row r="10" spans="1:182" ht="11.25">
      <c r="A10" s="93">
        <v>10108</v>
      </c>
      <c r="B10" s="61">
        <v>10108</v>
      </c>
      <c r="C10" s="61">
        <v>8</v>
      </c>
      <c r="D10" s="30" t="s">
        <v>28</v>
      </c>
      <c r="E10" s="30" t="s">
        <v>27</v>
      </c>
      <c r="F10" s="109">
        <v>860.8</v>
      </c>
      <c r="G10" s="94">
        <v>13914</v>
      </c>
      <c r="H10" s="47">
        <f t="shared" si="1"/>
        <v>16.164033457249072</v>
      </c>
      <c r="I10" s="95">
        <f t="shared" si="2"/>
        <v>0.08219094088543283</v>
      </c>
      <c r="J10" s="56">
        <f t="shared" si="3"/>
        <v>1.6848503929380139</v>
      </c>
      <c r="K10" s="94">
        <v>7256</v>
      </c>
      <c r="L10" s="47">
        <f t="shared" si="4"/>
        <v>52.1489147621101</v>
      </c>
      <c r="M10" s="94">
        <v>6658</v>
      </c>
      <c r="N10" s="47">
        <f t="shared" si="5"/>
        <v>47.8510852378899</v>
      </c>
      <c r="O10" s="47">
        <f t="shared" si="6"/>
        <v>108.98167617903275</v>
      </c>
      <c r="P10" s="94">
        <v>2910</v>
      </c>
      <c r="Q10" s="47">
        <f t="shared" si="7"/>
        <v>20.914187149633463</v>
      </c>
      <c r="R10" s="94">
        <v>9264</v>
      </c>
      <c r="S10" s="47">
        <f t="shared" si="8"/>
        <v>66.58042259594653</v>
      </c>
      <c r="T10" s="94">
        <v>1740</v>
      </c>
      <c r="U10" s="47">
        <f t="shared" si="9"/>
        <v>12.505390254420009</v>
      </c>
      <c r="V10" s="47">
        <f t="shared" si="10"/>
        <v>50.19430051813472</v>
      </c>
      <c r="W10" s="47">
        <f t="shared" si="11"/>
        <v>59.79381443298969</v>
      </c>
      <c r="X10" s="94">
        <v>11624</v>
      </c>
      <c r="Y10" s="95">
        <f t="shared" si="12"/>
        <v>0.06266612669426047</v>
      </c>
      <c r="Z10" s="56">
        <f t="shared" si="13"/>
        <v>1.2402690521715378</v>
      </c>
      <c r="AA10" s="47">
        <v>56.7</v>
      </c>
      <c r="AB10" s="47">
        <v>13</v>
      </c>
      <c r="AC10" s="96">
        <v>127.93</v>
      </c>
      <c r="AD10" s="96">
        <v>90.82</v>
      </c>
      <c r="AE10" s="96">
        <v>0</v>
      </c>
      <c r="AF10" s="96">
        <v>38</v>
      </c>
      <c r="AG10" s="95">
        <v>0.691</v>
      </c>
      <c r="AH10" s="95">
        <v>0.719</v>
      </c>
      <c r="AI10" s="97">
        <v>0.654532135670473</v>
      </c>
      <c r="AJ10" s="97">
        <v>0.5287995953954654</v>
      </c>
      <c r="AK10" s="97">
        <v>0.9084986797434931</v>
      </c>
      <c r="AL10" s="97">
        <v>0.7921672272945699</v>
      </c>
      <c r="AM10" s="97">
        <v>0.7209994095260004</v>
      </c>
      <c r="AN10" s="55">
        <v>154</v>
      </c>
      <c r="AO10" s="55">
        <v>23</v>
      </c>
      <c r="AP10" s="95">
        <v>0.363089</v>
      </c>
      <c r="AQ10" s="98">
        <v>392230.7575684767</v>
      </c>
      <c r="AR10" s="98">
        <v>419176.0689572321</v>
      </c>
      <c r="AS10" s="94">
        <v>141572.16</v>
      </c>
      <c r="AT10" s="56">
        <v>0.44899</v>
      </c>
      <c r="AU10" s="99">
        <v>3.3263009845288325</v>
      </c>
      <c r="AV10" s="99">
        <v>5.766526019690576</v>
      </c>
      <c r="AW10" s="99">
        <v>9.092827004219409</v>
      </c>
      <c r="AX10" s="66">
        <v>90.9071729957806</v>
      </c>
      <c r="AY10" s="100">
        <v>21.9</v>
      </c>
      <c r="AZ10" s="99">
        <v>47.45793054063731</v>
      </c>
      <c r="BA10" s="23">
        <f t="shared" si="14"/>
        <v>97.1331572991324</v>
      </c>
      <c r="BB10" s="23">
        <v>2.8668427008675974</v>
      </c>
      <c r="BC10" s="32">
        <v>2.301018483591098</v>
      </c>
      <c r="BD10" s="101">
        <v>50.7</v>
      </c>
      <c r="BE10" s="101">
        <v>13.47</v>
      </c>
      <c r="BF10" s="101">
        <v>35.83</v>
      </c>
      <c r="BG10" s="47">
        <v>28</v>
      </c>
      <c r="BH10" s="102">
        <v>67.9</v>
      </c>
      <c r="BI10" s="24">
        <v>94.11027568922306</v>
      </c>
      <c r="BJ10" s="25">
        <v>93.4</v>
      </c>
      <c r="BK10" s="23">
        <v>7.589509488005729</v>
      </c>
      <c r="BL10" s="26">
        <v>6.94</v>
      </c>
      <c r="BM10" s="26">
        <v>68.92864935631681</v>
      </c>
      <c r="BN10" s="28">
        <v>37.00144161460836</v>
      </c>
      <c r="BO10" s="28">
        <v>0.6006727534839019</v>
      </c>
      <c r="BP10" s="28">
        <v>0.4324843825084094</v>
      </c>
      <c r="BQ10" s="28">
        <v>76.83805862566074</v>
      </c>
      <c r="BR10" s="28">
        <v>15.473330129745316</v>
      </c>
      <c r="BS10" s="28">
        <v>11.268620855358002</v>
      </c>
      <c r="BT10" s="96"/>
      <c r="BU10" s="103">
        <v>1.1363636363636365</v>
      </c>
      <c r="BV10" s="103">
        <v>26.136363636363637</v>
      </c>
      <c r="BW10" s="28">
        <v>1.5</v>
      </c>
      <c r="BX10" s="28">
        <v>0.4</v>
      </c>
      <c r="BY10" s="28">
        <v>27.7</v>
      </c>
      <c r="BZ10" s="28">
        <v>14.7</v>
      </c>
      <c r="CA10" s="40">
        <v>1082.4195259992925</v>
      </c>
      <c r="CB10" s="40">
        <v>2023.3463035019456</v>
      </c>
      <c r="CC10" s="104" t="s">
        <v>69</v>
      </c>
      <c r="CD10" s="96">
        <v>75</v>
      </c>
      <c r="CE10" s="43">
        <v>8217</v>
      </c>
      <c r="CF10" s="105">
        <v>59.05562742561449</v>
      </c>
      <c r="CG10" s="43">
        <v>4548</v>
      </c>
      <c r="CH10" s="47">
        <v>32.686502802932296</v>
      </c>
      <c r="CI10" s="45">
        <v>10977</v>
      </c>
      <c r="CJ10" s="47">
        <v>78.89176369124623</v>
      </c>
      <c r="CK10" s="28">
        <v>83.59353023909985</v>
      </c>
      <c r="CL10" s="28">
        <v>2.1659634317862166</v>
      </c>
      <c r="CM10" s="28">
        <v>10.70323488045007</v>
      </c>
      <c r="CN10" s="47">
        <v>12.341772151898734</v>
      </c>
      <c r="CO10" s="47">
        <v>34.31430253090053</v>
      </c>
      <c r="CP10" s="28">
        <v>54.33576642335766</v>
      </c>
      <c r="CQ10" s="28">
        <v>46.05383211678832</v>
      </c>
      <c r="CR10" s="92">
        <v>88.74772925102691</v>
      </c>
      <c r="CS10" s="92">
        <v>52.80898876404494</v>
      </c>
      <c r="CT10" s="47">
        <v>47.20933502038521</v>
      </c>
      <c r="CU10" s="47">
        <v>9.053845072402643</v>
      </c>
      <c r="CV10" s="47">
        <v>12.085322375974378</v>
      </c>
      <c r="CW10" s="47">
        <v>12.085322375974378</v>
      </c>
      <c r="CX10" s="47">
        <v>24.170644751948757</v>
      </c>
      <c r="CY10" s="53">
        <v>696.5660515703288</v>
      </c>
      <c r="CZ10" s="53">
        <v>595.8132045088566</v>
      </c>
      <c r="DA10" s="53">
        <v>648.5449312440039</v>
      </c>
      <c r="DB10" s="53">
        <v>600.1284627077818</v>
      </c>
      <c r="DC10" s="53">
        <v>516.0530371250546</v>
      </c>
      <c r="DD10" s="53">
        <v>558.5689165035047</v>
      </c>
      <c r="DE10" s="55">
        <v>132</v>
      </c>
      <c r="DF10" s="55">
        <v>141</v>
      </c>
      <c r="DG10" s="55">
        <v>136</v>
      </c>
      <c r="DH10" s="55">
        <v>158</v>
      </c>
      <c r="DI10" s="55">
        <v>165</v>
      </c>
      <c r="DJ10" s="55">
        <v>161</v>
      </c>
      <c r="DK10" s="55">
        <v>134</v>
      </c>
      <c r="DL10" s="55">
        <v>129</v>
      </c>
      <c r="DM10" s="55">
        <v>132</v>
      </c>
      <c r="DN10" s="55">
        <v>161</v>
      </c>
      <c r="DO10" s="55">
        <v>148</v>
      </c>
      <c r="DP10" s="55">
        <v>155</v>
      </c>
      <c r="DQ10" s="55">
        <v>112</v>
      </c>
      <c r="DR10" s="55">
        <v>19</v>
      </c>
      <c r="DS10" s="55">
        <v>66</v>
      </c>
      <c r="DT10" s="55">
        <v>112</v>
      </c>
      <c r="DU10" s="55">
        <v>20</v>
      </c>
      <c r="DV10" s="55">
        <v>68</v>
      </c>
      <c r="DW10" s="47">
        <v>702</v>
      </c>
      <c r="DX10" s="47">
        <v>2</v>
      </c>
      <c r="DY10" s="47">
        <v>4.8</v>
      </c>
      <c r="DZ10" s="47">
        <v>89.7</v>
      </c>
      <c r="EA10" s="47">
        <v>968.35</v>
      </c>
      <c r="EB10" s="47">
        <v>2.1</v>
      </c>
      <c r="EC10" s="47">
        <v>8.5</v>
      </c>
      <c r="ED10" s="47">
        <v>119.9</v>
      </c>
      <c r="EE10" s="47">
        <v>425.05</v>
      </c>
      <c r="EF10" s="47">
        <v>1.9</v>
      </c>
      <c r="EG10" s="47">
        <v>1</v>
      </c>
      <c r="EH10" s="47">
        <v>58.2</v>
      </c>
      <c r="EI10" s="56">
        <v>76.59</v>
      </c>
      <c r="EJ10" s="56">
        <v>57.79</v>
      </c>
      <c r="EK10" s="56">
        <v>73.47</v>
      </c>
      <c r="EL10" s="56">
        <v>54.67</v>
      </c>
      <c r="EM10" s="56">
        <v>79.83</v>
      </c>
      <c r="EN10" s="56">
        <v>61.04</v>
      </c>
      <c r="EO10" s="56">
        <v>57</v>
      </c>
      <c r="EP10" s="56">
        <v>59.1</v>
      </c>
      <c r="EQ10" s="56">
        <v>61.73</v>
      </c>
      <c r="ER10" s="56">
        <v>53.92</v>
      </c>
      <c r="ES10" s="56">
        <v>54.61</v>
      </c>
      <c r="ET10" s="56">
        <v>58.09</v>
      </c>
      <c r="EU10" s="56">
        <v>60.2</v>
      </c>
      <c r="EV10" s="56">
        <v>63.76</v>
      </c>
      <c r="EW10" s="56">
        <v>65.52</v>
      </c>
      <c r="EX10" s="54">
        <v>9.99048525214082</v>
      </c>
      <c r="EY10" s="54">
        <v>11.267605633802818</v>
      </c>
      <c r="EZ10" s="54">
        <v>8.678881388621022</v>
      </c>
      <c r="FA10" s="57">
        <v>12.22707423580786</v>
      </c>
      <c r="FB10" s="57">
        <v>9.501187648456057</v>
      </c>
      <c r="FC10" s="57">
        <v>9.00900900900901</v>
      </c>
      <c r="FD10" s="57">
        <v>13.84083044982699</v>
      </c>
      <c r="FE10" s="57">
        <v>9.433962264150942</v>
      </c>
      <c r="FF10" s="57">
        <v>0</v>
      </c>
      <c r="FG10" s="57">
        <v>10.582010582010582</v>
      </c>
      <c r="FH10" s="57">
        <v>7.177033492822967</v>
      </c>
      <c r="FI10" s="57">
        <v>0</v>
      </c>
      <c r="FJ10" s="54">
        <v>6.660323501427213</v>
      </c>
      <c r="FK10" s="54">
        <v>5.633802816901409</v>
      </c>
      <c r="FL10" s="54">
        <v>7.714561234329798</v>
      </c>
      <c r="FM10" s="47">
        <v>5.240174672489083</v>
      </c>
      <c r="FN10" s="47">
        <v>8.31353919239905</v>
      </c>
      <c r="FO10" s="47">
        <v>9.00900900900901</v>
      </c>
      <c r="FP10" s="47">
        <v>5.190311418685121</v>
      </c>
      <c r="FQ10" s="47">
        <v>4.716981132075471</v>
      </c>
      <c r="FR10" s="47">
        <v>16.393442622950822</v>
      </c>
      <c r="FS10" s="47">
        <v>5.291005291005291</v>
      </c>
      <c r="FT10" s="47">
        <v>11.961722488038278</v>
      </c>
      <c r="FU10" s="47">
        <v>0</v>
      </c>
      <c r="FV10" s="117">
        <v>850</v>
      </c>
      <c r="FW10" s="117">
        <v>1014</v>
      </c>
      <c r="FX10" s="107">
        <f t="shared" si="0"/>
        <v>83.82642998027613</v>
      </c>
      <c r="FY10" s="119">
        <v>0.832106657379583</v>
      </c>
      <c r="FZ10" s="94">
        <v>1</v>
      </c>
    </row>
    <row r="11" spans="1:182" ht="11.25">
      <c r="A11" s="93">
        <v>10109</v>
      </c>
      <c r="B11" s="61">
        <v>10109</v>
      </c>
      <c r="C11" s="61">
        <v>9</v>
      </c>
      <c r="D11" s="30" t="s">
        <v>29</v>
      </c>
      <c r="E11" s="30" t="s">
        <v>27</v>
      </c>
      <c r="F11" s="109">
        <v>4064.9</v>
      </c>
      <c r="G11" s="94">
        <v>39414</v>
      </c>
      <c r="H11" s="47">
        <f t="shared" si="1"/>
        <v>9.696179487810278</v>
      </c>
      <c r="I11" s="95">
        <f t="shared" si="2"/>
        <v>0.23282116889883928</v>
      </c>
      <c r="J11" s="56">
        <f t="shared" si="3"/>
        <v>4.772652967317729</v>
      </c>
      <c r="K11" s="94">
        <v>20131</v>
      </c>
      <c r="L11" s="47">
        <f t="shared" si="4"/>
        <v>51.075759882275335</v>
      </c>
      <c r="M11" s="94">
        <v>19283</v>
      </c>
      <c r="N11" s="47">
        <f t="shared" si="5"/>
        <v>48.924240117724665</v>
      </c>
      <c r="O11" s="47">
        <f t="shared" si="6"/>
        <v>104.39765596639528</v>
      </c>
      <c r="P11" s="94">
        <v>9471</v>
      </c>
      <c r="Q11" s="47">
        <f t="shared" si="7"/>
        <v>24.0295326533719</v>
      </c>
      <c r="R11" s="94">
        <v>27010</v>
      </c>
      <c r="S11" s="47">
        <f t="shared" si="8"/>
        <v>68.52894910437915</v>
      </c>
      <c r="T11" s="94">
        <v>2933</v>
      </c>
      <c r="U11" s="47">
        <f t="shared" si="9"/>
        <v>7.441518242248947</v>
      </c>
      <c r="V11" s="47">
        <f t="shared" si="10"/>
        <v>45.92373195112921</v>
      </c>
      <c r="W11" s="47">
        <f t="shared" si="11"/>
        <v>30.968218773096822</v>
      </c>
      <c r="X11" s="94">
        <v>45877</v>
      </c>
      <c r="Y11" s="95">
        <f t="shared" si="12"/>
        <v>0.24732741692640978</v>
      </c>
      <c r="Z11" s="56">
        <f t="shared" si="13"/>
        <v>4.895029534280251</v>
      </c>
      <c r="AA11" s="47">
        <v>25.7</v>
      </c>
      <c r="AB11" s="47">
        <v>14.1</v>
      </c>
      <c r="AC11" s="96">
        <v>111.63</v>
      </c>
      <c r="AD11" s="96">
        <v>22.22</v>
      </c>
      <c r="AE11" s="96">
        <v>5.77</v>
      </c>
      <c r="AF11" s="96">
        <v>39</v>
      </c>
      <c r="AG11" s="95">
        <v>0.748</v>
      </c>
      <c r="AH11" s="95">
        <v>0.771</v>
      </c>
      <c r="AI11" s="97">
        <v>0.6984419791822303</v>
      </c>
      <c r="AJ11" s="97">
        <v>0.522464672079469</v>
      </c>
      <c r="AK11" s="97">
        <v>0.8885966722559009</v>
      </c>
      <c r="AL11" s="97">
        <v>0.847179890538459</v>
      </c>
      <c r="AM11" s="97">
        <v>0.7391708035140149</v>
      </c>
      <c r="AN11" s="55">
        <v>111</v>
      </c>
      <c r="AO11" s="55">
        <v>15</v>
      </c>
      <c r="AP11" s="95">
        <v>0.2536748</v>
      </c>
      <c r="AQ11" s="98">
        <v>622298.0532887622</v>
      </c>
      <c r="AR11" s="98">
        <v>633363.529249828</v>
      </c>
      <c r="AS11" s="94">
        <v>191791.58</v>
      </c>
      <c r="AT11" s="56">
        <v>0.52623</v>
      </c>
      <c r="AU11" s="99">
        <v>0.9876272255905187</v>
      </c>
      <c r="AV11" s="99">
        <v>7.972346437683466</v>
      </c>
      <c r="AW11" s="99">
        <v>8.959973663273985</v>
      </c>
      <c r="AX11" s="66">
        <v>91.04002633672602</v>
      </c>
      <c r="AY11" s="100">
        <v>29.8</v>
      </c>
      <c r="AZ11" s="99">
        <v>58.11190645729491</v>
      </c>
      <c r="BA11" s="23">
        <f t="shared" si="14"/>
        <v>94.4795563007868</v>
      </c>
      <c r="BB11" s="23">
        <v>5.520443699213208</v>
      </c>
      <c r="BC11" s="32">
        <v>4.565974461498775</v>
      </c>
      <c r="BD11" s="101">
        <v>17.82</v>
      </c>
      <c r="BE11" s="101">
        <v>19.5</v>
      </c>
      <c r="BF11" s="101">
        <v>62.68</v>
      </c>
      <c r="BG11" s="47">
        <v>27.8</v>
      </c>
      <c r="BH11" s="102">
        <v>42.6</v>
      </c>
      <c r="BI11" s="24">
        <v>95.45028669939661</v>
      </c>
      <c r="BJ11" s="25">
        <v>94.5</v>
      </c>
      <c r="BK11" s="23">
        <v>8.678521905332984</v>
      </c>
      <c r="BL11" s="26">
        <v>8.27</v>
      </c>
      <c r="BM11" s="26">
        <v>71.43284028089049</v>
      </c>
      <c r="BN11" s="28">
        <v>12.427489922328188</v>
      </c>
      <c r="BO11" s="28">
        <v>1.4944449906597188</v>
      </c>
      <c r="BP11" s="28">
        <v>0</v>
      </c>
      <c r="BQ11" s="28">
        <v>79.69717825189264</v>
      </c>
      <c r="BR11" s="28">
        <v>33.06459541834628</v>
      </c>
      <c r="BS11" s="28">
        <v>21.177858617638385</v>
      </c>
      <c r="BT11" s="96">
        <v>1.84</v>
      </c>
      <c r="BU11" s="103">
        <v>0.5154639175257731</v>
      </c>
      <c r="BV11" s="103">
        <v>21.1340206185567</v>
      </c>
      <c r="BW11" s="28">
        <v>2.4</v>
      </c>
      <c r="BX11" s="28">
        <v>0.3</v>
      </c>
      <c r="BY11" s="28">
        <v>25.3</v>
      </c>
      <c r="BZ11" s="28">
        <v>12.6</v>
      </c>
      <c r="CA11" s="40">
        <v>647.1907794652296</v>
      </c>
      <c r="CB11" s="40">
        <v>2900.7554856509296</v>
      </c>
      <c r="CC11" s="104" t="s">
        <v>69</v>
      </c>
      <c r="CD11" s="96">
        <v>3</v>
      </c>
      <c r="CE11" s="43">
        <v>24402</v>
      </c>
      <c r="CF11" s="105">
        <v>61.91201096057239</v>
      </c>
      <c r="CG11" s="43">
        <v>4543</v>
      </c>
      <c r="CH11" s="47">
        <v>11.526361191454813</v>
      </c>
      <c r="CI11" s="45">
        <v>26693</v>
      </c>
      <c r="CJ11" s="47">
        <v>67.72466636220632</v>
      </c>
      <c r="CK11" s="28">
        <v>82.95271175778792</v>
      </c>
      <c r="CL11" s="28">
        <v>8.27065612777945</v>
      </c>
      <c r="CM11" s="28">
        <v>7.38724940513634</v>
      </c>
      <c r="CN11" s="47">
        <v>12.069578535678145</v>
      </c>
      <c r="CO11" s="47">
        <v>19.712763493166552</v>
      </c>
      <c r="CP11" s="28">
        <v>63.30990555677575</v>
      </c>
      <c r="CQ11" s="28">
        <v>51.74935593783761</v>
      </c>
      <c r="CR11" s="92">
        <v>47.30343066199112</v>
      </c>
      <c r="CS11" s="92">
        <v>27.98019101521047</v>
      </c>
      <c r="CT11" s="47">
        <v>65.96672871102838</v>
      </c>
      <c r="CU11" s="47">
        <v>4.676593764541647</v>
      </c>
      <c r="CV11" s="47">
        <v>41.736227045075125</v>
      </c>
      <c r="CW11" s="47">
        <v>25.68383202773854</v>
      </c>
      <c r="CX11" s="47">
        <v>67.42005907281366</v>
      </c>
      <c r="CY11" s="53">
        <v>524.895193246425</v>
      </c>
      <c r="CZ11" s="53">
        <v>386.8025115507641</v>
      </c>
      <c r="DA11" s="53">
        <v>456.91791806385766</v>
      </c>
      <c r="DB11" s="53">
        <v>563.9490304613707</v>
      </c>
      <c r="DC11" s="53">
        <v>423.99290996042095</v>
      </c>
      <c r="DD11" s="53">
        <v>494.76695001139024</v>
      </c>
      <c r="DE11" s="55">
        <v>144</v>
      </c>
      <c r="DF11" s="55">
        <v>117</v>
      </c>
      <c r="DG11" s="55">
        <v>131</v>
      </c>
      <c r="DH11" s="55">
        <v>132</v>
      </c>
      <c r="DI11" s="55">
        <v>105</v>
      </c>
      <c r="DJ11" s="55">
        <v>118</v>
      </c>
      <c r="DK11" s="55">
        <v>127</v>
      </c>
      <c r="DL11" s="55">
        <v>117</v>
      </c>
      <c r="DM11" s="55">
        <v>122</v>
      </c>
      <c r="DN11" s="55">
        <v>117</v>
      </c>
      <c r="DO11" s="55">
        <v>107</v>
      </c>
      <c r="DP11" s="55">
        <v>112</v>
      </c>
      <c r="DQ11" s="55">
        <v>99</v>
      </c>
      <c r="DR11" s="55">
        <v>25</v>
      </c>
      <c r="DS11" s="55">
        <v>62</v>
      </c>
      <c r="DT11" s="55">
        <v>98</v>
      </c>
      <c r="DU11" s="55">
        <v>24</v>
      </c>
      <c r="DV11" s="55">
        <v>62</v>
      </c>
      <c r="DW11" s="47">
        <v>1319.6</v>
      </c>
      <c r="DX11" s="47">
        <v>3.8</v>
      </c>
      <c r="DY11" s="47">
        <v>5.8</v>
      </c>
      <c r="DZ11" s="47">
        <v>77.3</v>
      </c>
      <c r="EA11" s="47">
        <v>1790.25</v>
      </c>
      <c r="EB11" s="47">
        <v>3.9</v>
      </c>
      <c r="EC11" s="47">
        <v>9.8</v>
      </c>
      <c r="ED11" s="47">
        <v>103.6</v>
      </c>
      <c r="EE11" s="47">
        <v>830.05</v>
      </c>
      <c r="EF11" s="47">
        <v>3.7</v>
      </c>
      <c r="EG11" s="47">
        <v>1.7</v>
      </c>
      <c r="EH11" s="47">
        <v>49.9</v>
      </c>
      <c r="EI11" s="56">
        <v>77.51</v>
      </c>
      <c r="EJ11" s="56">
        <v>58.57</v>
      </c>
      <c r="EK11" s="56">
        <v>75.11</v>
      </c>
      <c r="EL11" s="56">
        <v>56.19</v>
      </c>
      <c r="EM11" s="56">
        <v>80</v>
      </c>
      <c r="EN11" s="56">
        <v>61.05</v>
      </c>
      <c r="EO11" s="56">
        <v>55.16</v>
      </c>
      <c r="EP11" s="56">
        <v>58.75</v>
      </c>
      <c r="EQ11" s="56">
        <v>64.56</v>
      </c>
      <c r="ER11" s="56">
        <v>52.81</v>
      </c>
      <c r="ES11" s="56">
        <v>54.21</v>
      </c>
      <c r="ET11" s="56">
        <v>62.48</v>
      </c>
      <c r="EU11" s="56">
        <v>57.61</v>
      </c>
      <c r="EV11" s="56">
        <v>63.47</v>
      </c>
      <c r="EW11" s="56">
        <v>66.73</v>
      </c>
      <c r="EX11" s="54">
        <v>10.018367006177993</v>
      </c>
      <c r="EY11" s="54">
        <v>11.408083441981747</v>
      </c>
      <c r="EZ11" s="54">
        <v>8.55871276959945</v>
      </c>
      <c r="FA11" s="57">
        <v>12.487512487512488</v>
      </c>
      <c r="FB11" s="57">
        <v>8.737092930897537</v>
      </c>
      <c r="FC11" s="57">
        <v>5.475701574264202</v>
      </c>
      <c r="FD11" s="57">
        <v>14.822134387351777</v>
      </c>
      <c r="FE11" s="57">
        <v>9.501187648456057</v>
      </c>
      <c r="FF11" s="57">
        <v>6.337135614702154</v>
      </c>
      <c r="FG11" s="57">
        <v>10.101010101010102</v>
      </c>
      <c r="FH11" s="57">
        <v>7.968127490039841</v>
      </c>
      <c r="FI11" s="57">
        <v>4.464285714285714</v>
      </c>
      <c r="FJ11" s="54">
        <v>5.009183503088996</v>
      </c>
      <c r="FK11" s="54">
        <v>5.867014341590613</v>
      </c>
      <c r="FL11" s="54">
        <v>4.108182129407737</v>
      </c>
      <c r="FM11" s="47">
        <v>7.992007992007992</v>
      </c>
      <c r="FN11" s="47">
        <v>4.765687053216839</v>
      </c>
      <c r="FO11" s="47">
        <v>1.3689253935660506</v>
      </c>
      <c r="FP11" s="47">
        <v>9.881422924901186</v>
      </c>
      <c r="FQ11" s="47">
        <v>5.542359461599366</v>
      </c>
      <c r="FR11" s="47">
        <v>1.2674271229404308</v>
      </c>
      <c r="FS11" s="47">
        <v>6.0606060606060606</v>
      </c>
      <c r="FT11" s="47">
        <v>3.9840637450199203</v>
      </c>
      <c r="FU11" s="47">
        <v>1.488095238095238</v>
      </c>
      <c r="FV11" s="117">
        <v>1237</v>
      </c>
      <c r="FW11" s="117">
        <v>1567</v>
      </c>
      <c r="FX11" s="107">
        <f t="shared" si="0"/>
        <v>78.94065092533504</v>
      </c>
      <c r="FY11" s="119">
        <v>0.6503139988766269</v>
      </c>
      <c r="FZ11" s="94">
        <v>1</v>
      </c>
    </row>
    <row r="12" spans="1:182" ht="11.25">
      <c r="A12" s="93">
        <v>10201</v>
      </c>
      <c r="B12" s="61">
        <v>10201</v>
      </c>
      <c r="C12" s="61">
        <v>10</v>
      </c>
      <c r="D12" s="30" t="s">
        <v>30</v>
      </c>
      <c r="E12" s="30" t="s">
        <v>51</v>
      </c>
      <c r="F12" s="109">
        <v>472.5</v>
      </c>
      <c r="G12" s="94">
        <v>50764</v>
      </c>
      <c r="H12" s="47">
        <f t="shared" si="1"/>
        <v>107.43703703703704</v>
      </c>
      <c r="I12" s="95">
        <f t="shared" si="2"/>
        <v>0.2998663880342182</v>
      </c>
      <c r="J12" s="56">
        <f t="shared" si="3"/>
        <v>6.147027838659288</v>
      </c>
      <c r="K12" s="94">
        <v>25455</v>
      </c>
      <c r="L12" s="47">
        <f t="shared" si="4"/>
        <v>50.1438026948231</v>
      </c>
      <c r="M12" s="94">
        <v>25309</v>
      </c>
      <c r="N12" s="47">
        <f t="shared" si="5"/>
        <v>49.8561973051769</v>
      </c>
      <c r="O12" s="47">
        <f t="shared" si="6"/>
        <v>100.57686988818207</v>
      </c>
      <c r="P12" s="94">
        <v>12489</v>
      </c>
      <c r="Q12" s="47">
        <f t="shared" si="7"/>
        <v>24.602080214325113</v>
      </c>
      <c r="R12" s="94">
        <v>33764</v>
      </c>
      <c r="S12" s="47">
        <f t="shared" si="8"/>
        <v>66.51170120557876</v>
      </c>
      <c r="T12" s="94">
        <v>4511</v>
      </c>
      <c r="U12" s="47">
        <f t="shared" si="9"/>
        <v>8.88621858009613</v>
      </c>
      <c r="V12" s="47">
        <f t="shared" si="10"/>
        <v>50.34948465821585</v>
      </c>
      <c r="W12" s="47">
        <f t="shared" si="11"/>
        <v>36.11978541116182</v>
      </c>
      <c r="X12" s="94">
        <v>64276</v>
      </c>
      <c r="Y12" s="95">
        <f t="shared" si="12"/>
        <v>0.346518234635262</v>
      </c>
      <c r="Z12" s="56">
        <f t="shared" si="13"/>
        <v>6.858184239278885</v>
      </c>
      <c r="AA12" s="47">
        <v>27.6</v>
      </c>
      <c r="AB12" s="47">
        <v>18.8</v>
      </c>
      <c r="AC12" s="96">
        <v>82.77</v>
      </c>
      <c r="AD12" s="96">
        <v>58.63</v>
      </c>
      <c r="AE12" s="96">
        <v>3.72</v>
      </c>
      <c r="AF12" s="96">
        <v>41</v>
      </c>
      <c r="AG12" s="95">
        <v>0.72</v>
      </c>
      <c r="AH12" s="95">
        <v>0.776</v>
      </c>
      <c r="AI12" s="97">
        <v>0.7197600457943116</v>
      </c>
      <c r="AJ12" s="97">
        <v>0.5199279403608106</v>
      </c>
      <c r="AK12" s="97">
        <v>0.9262676637064508</v>
      </c>
      <c r="AL12" s="97">
        <v>0.8961922647723252</v>
      </c>
      <c r="AM12" s="97">
        <v>0.7655369786584745</v>
      </c>
      <c r="AN12" s="55">
        <v>53</v>
      </c>
      <c r="AO12" s="55">
        <v>5</v>
      </c>
      <c r="AP12" s="95">
        <v>0.25698</v>
      </c>
      <c r="AQ12" s="98">
        <v>616887.3065240467</v>
      </c>
      <c r="AR12" s="98">
        <v>630739.7477749652</v>
      </c>
      <c r="AS12" s="94">
        <v>180247.61</v>
      </c>
      <c r="AT12" s="56">
        <v>0.49734</v>
      </c>
      <c r="AU12" s="99">
        <v>1.426028824448689</v>
      </c>
      <c r="AV12" s="99">
        <v>9.875846501128668</v>
      </c>
      <c r="AW12" s="99">
        <v>11.301875325577358</v>
      </c>
      <c r="AX12" s="66">
        <v>88.69812467442264</v>
      </c>
      <c r="AY12" s="100">
        <v>28</v>
      </c>
      <c r="AZ12" s="99">
        <v>57.964701889354</v>
      </c>
      <c r="BA12" s="23">
        <f t="shared" si="14"/>
        <v>96.93568849419343</v>
      </c>
      <c r="BB12" s="23">
        <v>3.0643115058065775</v>
      </c>
      <c r="BC12" s="32">
        <v>3.0643115058065775</v>
      </c>
      <c r="BD12" s="101">
        <v>18.49</v>
      </c>
      <c r="BE12" s="101">
        <v>20.39</v>
      </c>
      <c r="BF12" s="101">
        <v>61.13</v>
      </c>
      <c r="BG12" s="47">
        <v>19.2</v>
      </c>
      <c r="BH12" s="102">
        <v>34.4</v>
      </c>
      <c r="BI12" s="24">
        <v>95.4576309537278</v>
      </c>
      <c r="BJ12" s="25">
        <v>94.4</v>
      </c>
      <c r="BK12" s="23">
        <v>9.040951460725248</v>
      </c>
      <c r="BL12" s="26">
        <v>8.57</v>
      </c>
      <c r="BM12" s="26">
        <v>74.39645360330678</v>
      </c>
      <c r="BN12" s="28">
        <v>15.456846574671347</v>
      </c>
      <c r="BO12" s="28">
        <v>0</v>
      </c>
      <c r="BP12" s="28">
        <v>0.5307422225851229</v>
      </c>
      <c r="BQ12" s="28">
        <v>81.73430227810893</v>
      </c>
      <c r="BR12" s="28">
        <v>38.47472850493998</v>
      </c>
      <c r="BS12" s="28">
        <v>24.348820119212867</v>
      </c>
      <c r="BT12" s="96">
        <v>1</v>
      </c>
      <c r="BU12" s="103">
        <v>0.3546099290780142</v>
      </c>
      <c r="BV12" s="103">
        <v>18.43971631205674</v>
      </c>
      <c r="BW12" s="28">
        <v>1</v>
      </c>
      <c r="BX12" s="28">
        <v>0.1</v>
      </c>
      <c r="BY12" s="28">
        <v>24.7</v>
      </c>
      <c r="BZ12" s="28">
        <v>11.8</v>
      </c>
      <c r="CA12" s="40">
        <v>852.4444802708476</v>
      </c>
      <c r="CB12" s="40">
        <v>3490.3873282012014</v>
      </c>
      <c r="CC12" s="104" t="s">
        <v>68</v>
      </c>
      <c r="CD12" s="96">
        <v>1</v>
      </c>
      <c r="CE12" s="43">
        <v>27865</v>
      </c>
      <c r="CF12" s="105">
        <v>54.89126152391459</v>
      </c>
      <c r="CG12" s="43">
        <v>5747</v>
      </c>
      <c r="CH12" s="47">
        <v>11.321014892443463</v>
      </c>
      <c r="CI12" s="45">
        <v>41508</v>
      </c>
      <c r="CJ12" s="47">
        <v>81.76660625640217</v>
      </c>
      <c r="CK12" s="28">
        <v>84.9071324852084</v>
      </c>
      <c r="CL12" s="28">
        <v>7.669968141132615</v>
      </c>
      <c r="CM12" s="28">
        <v>3.2552393749593636</v>
      </c>
      <c r="CN12" s="47">
        <v>12.975444832144946</v>
      </c>
      <c r="CO12" s="47">
        <v>18.6847407950174</v>
      </c>
      <c r="CP12" s="28">
        <v>53.890464374335345</v>
      </c>
      <c r="CQ12" s="28">
        <v>47.62203189192953</v>
      </c>
      <c r="CR12" s="92">
        <v>69.75753107829797</v>
      </c>
      <c r="CS12" s="92">
        <v>33.918795620437955</v>
      </c>
      <c r="CT12" s="47">
        <v>57.84319840329321</v>
      </c>
      <c r="CU12" s="47">
        <v>6.59888978980852</v>
      </c>
      <c r="CV12" s="47">
        <v>46.4950906654268</v>
      </c>
      <c r="CW12" s="47">
        <v>21.8800426660832</v>
      </c>
      <c r="CX12" s="47">
        <v>68.37513333151</v>
      </c>
      <c r="CY12" s="53">
        <v>589.156855298139</v>
      </c>
      <c r="CZ12" s="53">
        <v>529.7664624808576</v>
      </c>
      <c r="DA12" s="53">
        <v>559.580552907531</v>
      </c>
      <c r="DB12" s="53">
        <v>513.0876581968432</v>
      </c>
      <c r="DC12" s="53">
        <v>510.21110329310824</v>
      </c>
      <c r="DD12" s="53">
        <v>511.6657407268772</v>
      </c>
      <c r="DE12" s="55">
        <v>105</v>
      </c>
      <c r="DF12" s="55">
        <v>113</v>
      </c>
      <c r="DG12" s="55">
        <v>109</v>
      </c>
      <c r="DH12" s="55">
        <v>128</v>
      </c>
      <c r="DI12" s="55">
        <v>118</v>
      </c>
      <c r="DJ12" s="55">
        <v>123</v>
      </c>
      <c r="DK12" s="55">
        <v>91</v>
      </c>
      <c r="DL12" s="55">
        <v>126</v>
      </c>
      <c r="DM12" s="55">
        <v>108</v>
      </c>
      <c r="DN12" s="55">
        <v>107</v>
      </c>
      <c r="DO12" s="55">
        <v>129</v>
      </c>
      <c r="DP12" s="55">
        <v>118</v>
      </c>
      <c r="DQ12" s="55">
        <v>98</v>
      </c>
      <c r="DR12" s="55">
        <v>19</v>
      </c>
      <c r="DS12" s="55">
        <v>59</v>
      </c>
      <c r="DT12" s="55">
        <v>99</v>
      </c>
      <c r="DU12" s="55">
        <v>20</v>
      </c>
      <c r="DV12" s="55">
        <v>59</v>
      </c>
      <c r="DW12" s="47">
        <v>1784.4</v>
      </c>
      <c r="DX12" s="47">
        <v>5.2</v>
      </c>
      <c r="DY12" s="47">
        <v>5.5</v>
      </c>
      <c r="DZ12" s="47">
        <v>86.7</v>
      </c>
      <c r="EA12" s="47">
        <v>2376.9</v>
      </c>
      <c r="EB12" s="47">
        <v>5.2</v>
      </c>
      <c r="EC12" s="47">
        <v>9.6</v>
      </c>
      <c r="ED12" s="47">
        <v>115.2</v>
      </c>
      <c r="EE12" s="47">
        <v>1168.25</v>
      </c>
      <c r="EF12" s="47">
        <v>5.2</v>
      </c>
      <c r="EG12" s="47">
        <v>1.2</v>
      </c>
      <c r="EH12" s="47">
        <v>57.1</v>
      </c>
      <c r="EI12" s="56">
        <v>76.92</v>
      </c>
      <c r="EJ12" s="56">
        <v>58.17</v>
      </c>
      <c r="EK12" s="56">
        <v>73.78</v>
      </c>
      <c r="EL12" s="56">
        <v>55.17</v>
      </c>
      <c r="EM12" s="56">
        <v>80.19</v>
      </c>
      <c r="EN12" s="56">
        <v>61.3</v>
      </c>
      <c r="EO12" s="56">
        <v>53.53</v>
      </c>
      <c r="EP12" s="56">
        <v>58.23</v>
      </c>
      <c r="EQ12" s="56">
        <v>65.5</v>
      </c>
      <c r="ER12" s="56">
        <v>49.08</v>
      </c>
      <c r="ES12" s="56">
        <v>55.49</v>
      </c>
      <c r="ET12" s="56">
        <v>64.26</v>
      </c>
      <c r="EU12" s="56">
        <v>58.16</v>
      </c>
      <c r="EV12" s="56">
        <v>61.08</v>
      </c>
      <c r="EW12" s="56">
        <v>66.79</v>
      </c>
      <c r="EX12" s="54">
        <v>9.9524015577672</v>
      </c>
      <c r="EY12" s="54">
        <v>11.351052048726467</v>
      </c>
      <c r="EZ12" s="54">
        <v>8.431195423065342</v>
      </c>
      <c r="FA12" s="57">
        <v>12.430347192456065</v>
      </c>
      <c r="FB12" s="57">
        <v>8.968609865470851</v>
      </c>
      <c r="FC12" s="57">
        <v>5.631536604987932</v>
      </c>
      <c r="FD12" s="57">
        <v>14.551333872271625</v>
      </c>
      <c r="FE12" s="57">
        <v>9.953161592505856</v>
      </c>
      <c r="FF12" s="57">
        <v>6.033182503770739</v>
      </c>
      <c r="FG12" s="57">
        <v>10.036496350364963</v>
      </c>
      <c r="FH12" s="57">
        <v>7.94135613927917</v>
      </c>
      <c r="FI12" s="57">
        <v>5.172413793103448</v>
      </c>
      <c r="FJ12" s="54">
        <v>8.510024520409635</v>
      </c>
      <c r="FK12" s="54">
        <v>9.689922480620154</v>
      </c>
      <c r="FL12" s="54">
        <v>7.226738934056007</v>
      </c>
      <c r="FM12" s="47">
        <v>13.287612516073725</v>
      </c>
      <c r="FN12" s="47">
        <v>6.278026905829596</v>
      </c>
      <c r="FO12" s="47">
        <v>4.827031375703942</v>
      </c>
      <c r="FP12" s="47">
        <v>15.359741309620048</v>
      </c>
      <c r="FQ12" s="47">
        <v>6.440281030444965</v>
      </c>
      <c r="FR12" s="47">
        <v>6.033182503770739</v>
      </c>
      <c r="FS12" s="47">
        <v>10.948905109489052</v>
      </c>
      <c r="FT12" s="47">
        <v>6.108735491753207</v>
      </c>
      <c r="FU12" s="47">
        <v>3.4482758620689653</v>
      </c>
      <c r="FV12" s="117">
        <v>1888</v>
      </c>
      <c r="FW12" s="117">
        <v>2348</v>
      </c>
      <c r="FX12" s="107">
        <f t="shared" si="0"/>
        <v>80.40885860306643</v>
      </c>
      <c r="FY12" s="119">
        <v>0.6100898990848027</v>
      </c>
      <c r="FZ12" s="94">
        <v>2</v>
      </c>
    </row>
    <row r="13" spans="1:182" ht="11.25">
      <c r="A13" s="93">
        <v>10202</v>
      </c>
      <c r="B13" s="61">
        <v>10202</v>
      </c>
      <c r="C13" s="61">
        <v>11</v>
      </c>
      <c r="D13" s="30" t="s">
        <v>31</v>
      </c>
      <c r="E13" s="30" t="s">
        <v>51</v>
      </c>
      <c r="F13" s="109">
        <v>1752.4</v>
      </c>
      <c r="G13" s="94">
        <v>41960</v>
      </c>
      <c r="H13" s="47">
        <f t="shared" si="1"/>
        <v>23.94430495320703</v>
      </c>
      <c r="I13" s="95">
        <f t="shared" si="2"/>
        <v>0.247860563429119</v>
      </c>
      <c r="J13" s="56">
        <f t="shared" si="3"/>
        <v>5.080948863567563</v>
      </c>
      <c r="K13" s="94">
        <v>20553</v>
      </c>
      <c r="L13" s="47">
        <f t="shared" si="4"/>
        <v>48.98236415633937</v>
      </c>
      <c r="M13" s="94">
        <v>21407</v>
      </c>
      <c r="N13" s="47">
        <f t="shared" si="5"/>
        <v>51.01763584366063</v>
      </c>
      <c r="O13" s="47">
        <f t="shared" si="6"/>
        <v>96.01065072172653</v>
      </c>
      <c r="P13" s="94">
        <v>9894</v>
      </c>
      <c r="Q13" s="47">
        <f t="shared" si="7"/>
        <v>23.579599618684462</v>
      </c>
      <c r="R13" s="94">
        <v>28055</v>
      </c>
      <c r="S13" s="47">
        <f t="shared" si="8"/>
        <v>66.86129647283127</v>
      </c>
      <c r="T13" s="94">
        <v>4011</v>
      </c>
      <c r="U13" s="47">
        <f t="shared" si="9"/>
        <v>9.559103908484271</v>
      </c>
      <c r="V13" s="47">
        <f t="shared" si="10"/>
        <v>49.563357690251294</v>
      </c>
      <c r="W13" s="47">
        <f t="shared" si="11"/>
        <v>40.539721043056396</v>
      </c>
      <c r="X13" s="94">
        <v>42028</v>
      </c>
      <c r="Y13" s="95">
        <f t="shared" si="12"/>
        <v>0.22657707955147788</v>
      </c>
      <c r="Z13" s="56">
        <f t="shared" si="13"/>
        <v>4.484345124282982</v>
      </c>
      <c r="AA13" s="47">
        <v>33.8</v>
      </c>
      <c r="AB13" s="47">
        <v>17.1</v>
      </c>
      <c r="AC13" s="96">
        <v>94.57</v>
      </c>
      <c r="AD13" s="96">
        <v>67.98</v>
      </c>
      <c r="AE13" s="96">
        <v>0</v>
      </c>
      <c r="AF13" s="96">
        <v>49</v>
      </c>
      <c r="AG13" s="95">
        <v>0.705</v>
      </c>
      <c r="AH13" s="95">
        <v>0.825</v>
      </c>
      <c r="AI13" s="97">
        <v>0.7208288124565301</v>
      </c>
      <c r="AJ13" s="97">
        <v>0.5404967421737337</v>
      </c>
      <c r="AK13" s="97">
        <v>0.9371278410624628</v>
      </c>
      <c r="AL13" s="97">
        <v>0.8439263658659101</v>
      </c>
      <c r="AM13" s="97">
        <v>0.7605949403896591</v>
      </c>
      <c r="AN13" s="55">
        <v>63</v>
      </c>
      <c r="AO13" s="55">
        <v>7</v>
      </c>
      <c r="AP13" s="95">
        <v>0.3752318</v>
      </c>
      <c r="AQ13" s="98">
        <v>595125.3809945927</v>
      </c>
      <c r="AR13" s="98">
        <v>606370.1672724049</v>
      </c>
      <c r="AS13" s="94">
        <v>184209.11</v>
      </c>
      <c r="AT13" s="56">
        <v>0.48239</v>
      </c>
      <c r="AU13" s="99">
        <v>0.757000416472721</v>
      </c>
      <c r="AV13" s="99">
        <v>6.318136162081384</v>
      </c>
      <c r="AW13" s="99">
        <v>7.075136578554105</v>
      </c>
      <c r="AX13" s="66">
        <v>92.92486342144589</v>
      </c>
      <c r="AY13" s="100">
        <v>28.5</v>
      </c>
      <c r="AZ13" s="99">
        <v>58.805041429886664</v>
      </c>
      <c r="BA13" s="23">
        <f t="shared" si="14"/>
        <v>97.88371214166172</v>
      </c>
      <c r="BB13" s="23">
        <v>2.116287858338282</v>
      </c>
      <c r="BC13" s="32">
        <v>2.116287858338282</v>
      </c>
      <c r="BD13" s="101">
        <v>30.43</v>
      </c>
      <c r="BE13" s="101">
        <v>18.14</v>
      </c>
      <c r="BF13" s="101">
        <v>51.42</v>
      </c>
      <c r="BG13" s="47">
        <v>18.2</v>
      </c>
      <c r="BH13" s="102">
        <v>36.7</v>
      </c>
      <c r="BI13" s="24">
        <v>95.56811327343725</v>
      </c>
      <c r="BJ13" s="25">
        <v>94.6</v>
      </c>
      <c r="BK13" s="23">
        <v>9.451252420711768</v>
      </c>
      <c r="BL13" s="26">
        <v>9</v>
      </c>
      <c r="BM13" s="26">
        <v>72.63242915797268</v>
      </c>
      <c r="BN13" s="28">
        <v>24.554560765889548</v>
      </c>
      <c r="BO13" s="28">
        <v>0</v>
      </c>
      <c r="BP13" s="28">
        <v>0.5495966669621487</v>
      </c>
      <c r="BQ13" s="28">
        <v>85.69275773424341</v>
      </c>
      <c r="BR13" s="28">
        <v>40.28011701090329</v>
      </c>
      <c r="BS13" s="28">
        <v>25.050970658629556</v>
      </c>
      <c r="BT13" s="96">
        <v>0.6</v>
      </c>
      <c r="BU13" s="103">
        <v>0.4098360655737705</v>
      </c>
      <c r="BV13" s="103">
        <v>19.672131147540984</v>
      </c>
      <c r="BW13" s="28">
        <v>1.6</v>
      </c>
      <c r="BX13" s="28">
        <v>0.3</v>
      </c>
      <c r="BY13" s="28">
        <v>23.6</v>
      </c>
      <c r="BZ13" s="28">
        <v>11.2</v>
      </c>
      <c r="CA13" s="40">
        <v>711.8627872533563</v>
      </c>
      <c r="CB13" s="40">
        <v>2008.9818928861498</v>
      </c>
      <c r="CC13" s="104" t="s">
        <v>68</v>
      </c>
      <c r="CD13" s="96">
        <v>1</v>
      </c>
      <c r="CE13" s="43">
        <v>29591</v>
      </c>
      <c r="CF13" s="105">
        <v>70.52192564346997</v>
      </c>
      <c r="CG13" s="43">
        <v>7361</v>
      </c>
      <c r="CH13" s="47">
        <v>17.542897998093423</v>
      </c>
      <c r="CI13" s="45">
        <v>42156</v>
      </c>
      <c r="CJ13" s="47">
        <v>100.46711153479504</v>
      </c>
      <c r="CK13" s="28">
        <v>81.12643621842768</v>
      </c>
      <c r="CL13" s="28">
        <v>11.352556407555305</v>
      </c>
      <c r="CM13" s="28">
        <v>4.034885714985668</v>
      </c>
      <c r="CN13" s="47">
        <v>15.975403611063475</v>
      </c>
      <c r="CO13" s="47">
        <v>14.767673669682564</v>
      </c>
      <c r="CP13" s="28">
        <v>70.28669071577748</v>
      </c>
      <c r="CQ13" s="28">
        <v>56.558258298615776</v>
      </c>
      <c r="CR13" s="92">
        <v>62.40223606167467</v>
      </c>
      <c r="CS13" s="92">
        <v>23.110766045548655</v>
      </c>
      <c r="CT13" s="47">
        <v>58.06991135641412</v>
      </c>
      <c r="CU13" s="47">
        <v>7.152812621954619</v>
      </c>
      <c r="CV13" s="47">
        <v>20.045603748527903</v>
      </c>
      <c r="CW13" s="47">
        <v>5.011400937131976</v>
      </c>
      <c r="CX13" s="47">
        <v>25.057004685659876</v>
      </c>
      <c r="CY13" s="53">
        <v>660.7538802660754</v>
      </c>
      <c r="CZ13" s="53">
        <v>495.3665518412498</v>
      </c>
      <c r="DA13" s="53">
        <v>577.4214051728352</v>
      </c>
      <c r="DB13" s="53">
        <v>645.3916818873347</v>
      </c>
      <c r="DC13" s="53">
        <v>499.75188864263095</v>
      </c>
      <c r="DD13" s="53">
        <v>573.4000901162178</v>
      </c>
      <c r="DE13" s="55">
        <v>177</v>
      </c>
      <c r="DF13" s="55">
        <v>140</v>
      </c>
      <c r="DG13" s="55">
        <v>159</v>
      </c>
      <c r="DH13" s="55">
        <v>183</v>
      </c>
      <c r="DI13" s="55">
        <v>138</v>
      </c>
      <c r="DJ13" s="55">
        <v>160</v>
      </c>
      <c r="DK13" s="55">
        <v>129</v>
      </c>
      <c r="DL13" s="55">
        <v>133</v>
      </c>
      <c r="DM13" s="55">
        <v>131</v>
      </c>
      <c r="DN13" s="55">
        <v>133</v>
      </c>
      <c r="DO13" s="55">
        <v>133</v>
      </c>
      <c r="DP13" s="55">
        <v>133</v>
      </c>
      <c r="DQ13" s="55">
        <v>110</v>
      </c>
      <c r="DR13" s="55">
        <v>18</v>
      </c>
      <c r="DS13" s="55">
        <v>65</v>
      </c>
      <c r="DT13" s="55">
        <v>109</v>
      </c>
      <c r="DU13" s="55">
        <v>18</v>
      </c>
      <c r="DV13" s="55">
        <v>64</v>
      </c>
      <c r="DW13" s="47">
        <v>1827.4</v>
      </c>
      <c r="DX13" s="47">
        <v>5.3</v>
      </c>
      <c r="DY13" s="47">
        <v>5.3</v>
      </c>
      <c r="DZ13" s="47">
        <v>90.7</v>
      </c>
      <c r="EA13" s="47">
        <v>2433</v>
      </c>
      <c r="EB13" s="47">
        <v>5.3</v>
      </c>
      <c r="EC13" s="47">
        <v>9.1</v>
      </c>
      <c r="ED13" s="47">
        <v>121.1</v>
      </c>
      <c r="EE13" s="47">
        <v>1197.5</v>
      </c>
      <c r="EF13" s="47">
        <v>5.3</v>
      </c>
      <c r="EG13" s="47">
        <v>1.4</v>
      </c>
      <c r="EH13" s="47">
        <v>59</v>
      </c>
      <c r="EI13" s="56">
        <v>76.09</v>
      </c>
      <c r="EJ13" s="56">
        <v>57.1</v>
      </c>
      <c r="EK13" s="56">
        <v>72.75</v>
      </c>
      <c r="EL13" s="56">
        <v>53.74</v>
      </c>
      <c r="EM13" s="56">
        <v>79.56</v>
      </c>
      <c r="EN13" s="56">
        <v>60.6</v>
      </c>
      <c r="EO13" s="56">
        <v>55.59</v>
      </c>
      <c r="EP13" s="56">
        <v>57.89</v>
      </c>
      <c r="EQ13" s="56">
        <v>58.74</v>
      </c>
      <c r="ER13" s="56">
        <v>52.76</v>
      </c>
      <c r="ES13" s="56">
        <v>54.51</v>
      </c>
      <c r="ET13" s="56">
        <v>55.36</v>
      </c>
      <c r="EU13" s="56">
        <v>58.53</v>
      </c>
      <c r="EV13" s="56">
        <v>61.41</v>
      </c>
      <c r="EW13" s="56">
        <v>62.26</v>
      </c>
      <c r="EX13" s="54">
        <v>9.89505247376312</v>
      </c>
      <c r="EY13" s="54">
        <v>11.216056670602125</v>
      </c>
      <c r="EZ13" s="54">
        <v>8.531383302864107</v>
      </c>
      <c r="FA13" s="57">
        <v>12.41068070703272</v>
      </c>
      <c r="FB13" s="57">
        <v>8.81057268722467</v>
      </c>
      <c r="FC13" s="57">
        <v>6.112469437652813</v>
      </c>
      <c r="FD13" s="57">
        <v>14.419610670511895</v>
      </c>
      <c r="FE13" s="57">
        <v>10.075566750629722</v>
      </c>
      <c r="FF13" s="57">
        <v>7.389162561576354</v>
      </c>
      <c r="FG13" s="57">
        <v>10.220125786163521</v>
      </c>
      <c r="FH13" s="57">
        <v>8.176100628930817</v>
      </c>
      <c r="FI13" s="57">
        <v>4.854368932038835</v>
      </c>
      <c r="FJ13" s="54">
        <v>7.946026986506746</v>
      </c>
      <c r="FK13" s="54">
        <v>9.445100354191263</v>
      </c>
      <c r="FL13" s="54">
        <v>6.39853747714808</v>
      </c>
      <c r="FM13" s="47">
        <v>8.649868371568258</v>
      </c>
      <c r="FN13" s="47">
        <v>7.551919446192574</v>
      </c>
      <c r="FO13" s="47">
        <v>7.334963325183374</v>
      </c>
      <c r="FP13" s="47">
        <v>13.698630136986301</v>
      </c>
      <c r="FQ13" s="47">
        <v>5.037783375314861</v>
      </c>
      <c r="FR13" s="47">
        <v>12.315270935960593</v>
      </c>
      <c r="FS13" s="47">
        <v>3.1446540880503147</v>
      </c>
      <c r="FT13" s="47">
        <v>10.062893081761006</v>
      </c>
      <c r="FU13" s="47">
        <v>2.4271844660194173</v>
      </c>
      <c r="FV13" s="117">
        <v>1915</v>
      </c>
      <c r="FW13" s="117">
        <v>2362</v>
      </c>
      <c r="FX13" s="107">
        <f t="shared" si="0"/>
        <v>81.07535986452159</v>
      </c>
      <c r="FY13" s="119">
        <v>0.7801567634063786</v>
      </c>
      <c r="FZ13" s="94">
        <v>1</v>
      </c>
    </row>
    <row r="14" spans="1:182" ht="11.25">
      <c r="A14" s="93">
        <v>10203</v>
      </c>
      <c r="B14" s="61">
        <v>10203</v>
      </c>
      <c r="C14" s="61">
        <v>12</v>
      </c>
      <c r="D14" s="30" t="s">
        <v>32</v>
      </c>
      <c r="E14" s="30" t="s">
        <v>51</v>
      </c>
      <c r="F14" s="109">
        <v>1362.1</v>
      </c>
      <c r="G14" s="94">
        <v>14639</v>
      </c>
      <c r="H14" s="47">
        <f t="shared" si="1"/>
        <v>10.747375376257251</v>
      </c>
      <c r="I14" s="95">
        <f t="shared" si="2"/>
        <v>0.08647356501522577</v>
      </c>
      <c r="J14" s="56">
        <f t="shared" si="3"/>
        <v>1.7726408582880253</v>
      </c>
      <c r="K14" s="94">
        <v>7801</v>
      </c>
      <c r="L14" s="47">
        <f t="shared" si="4"/>
        <v>53.28915909556664</v>
      </c>
      <c r="M14" s="94">
        <v>6838</v>
      </c>
      <c r="N14" s="47">
        <f t="shared" si="5"/>
        <v>46.71084090443336</v>
      </c>
      <c r="O14" s="47">
        <f t="shared" si="6"/>
        <v>114.08306522374963</v>
      </c>
      <c r="P14" s="94">
        <v>3381</v>
      </c>
      <c r="Q14" s="47">
        <f t="shared" si="7"/>
        <v>23.09583987977321</v>
      </c>
      <c r="R14" s="94">
        <v>9994</v>
      </c>
      <c r="S14" s="47">
        <f t="shared" si="8"/>
        <v>68.26969055263338</v>
      </c>
      <c r="T14" s="94">
        <v>1264</v>
      </c>
      <c r="U14" s="47">
        <f t="shared" si="9"/>
        <v>8.634469567593415</v>
      </c>
      <c r="V14" s="47">
        <f t="shared" si="10"/>
        <v>46.477886732039224</v>
      </c>
      <c r="W14" s="47">
        <f t="shared" si="11"/>
        <v>37.385388938183965</v>
      </c>
      <c r="X14" s="94">
        <v>16559</v>
      </c>
      <c r="Y14" s="95">
        <f t="shared" si="12"/>
        <v>0.08927119682813653</v>
      </c>
      <c r="Z14" s="56">
        <f t="shared" si="13"/>
        <v>1.766828564599836</v>
      </c>
      <c r="AA14" s="47">
        <v>64.6</v>
      </c>
      <c r="AB14" s="47">
        <v>29.9</v>
      </c>
      <c r="AC14" s="96">
        <v>189.1</v>
      </c>
      <c r="AD14" s="96">
        <v>72.8</v>
      </c>
      <c r="AE14" s="96">
        <v>0.95</v>
      </c>
      <c r="AF14" s="96">
        <v>67</v>
      </c>
      <c r="AG14" s="95">
        <v>0.641</v>
      </c>
      <c r="AH14" s="95">
        <v>0.753</v>
      </c>
      <c r="AI14" s="97">
        <v>0.601400987764624</v>
      </c>
      <c r="AJ14" s="97">
        <v>0.5264039704286354</v>
      </c>
      <c r="AK14" s="97">
        <v>0.9113171641791045</v>
      </c>
      <c r="AL14" s="97">
        <v>0.8012437810945272</v>
      </c>
      <c r="AM14" s="97">
        <v>0.7100914758667227</v>
      </c>
      <c r="AN14" s="55">
        <v>181</v>
      </c>
      <c r="AO14" s="55">
        <v>28</v>
      </c>
      <c r="AP14" s="95">
        <v>0.4732811</v>
      </c>
      <c r="AQ14" s="98">
        <v>411418.1345771144</v>
      </c>
      <c r="AR14" s="98">
        <v>428783.77139303484</v>
      </c>
      <c r="AS14" s="94">
        <v>142435.99</v>
      </c>
      <c r="AT14" s="56">
        <v>0.4761</v>
      </c>
      <c r="AU14" s="99">
        <v>2.03658446271199</v>
      </c>
      <c r="AV14" s="99">
        <v>5.1618158927645705</v>
      </c>
      <c r="AW14" s="99">
        <v>7.1984003554765605</v>
      </c>
      <c r="AX14" s="66">
        <v>92.80159964452344</v>
      </c>
      <c r="AY14" s="100">
        <v>29</v>
      </c>
      <c r="AZ14" s="99">
        <v>56.234262799589665</v>
      </c>
      <c r="BA14" s="23">
        <f t="shared" si="14"/>
        <v>94.87562189054727</v>
      </c>
      <c r="BB14" s="23">
        <v>5.124378109452736</v>
      </c>
      <c r="BC14" s="32">
        <v>4.759535655058043</v>
      </c>
      <c r="BD14" s="101">
        <v>36.28</v>
      </c>
      <c r="BE14" s="101">
        <v>27.57</v>
      </c>
      <c r="BF14" s="101">
        <v>36.14</v>
      </c>
      <c r="BG14" s="47">
        <v>17.7</v>
      </c>
      <c r="BH14" s="102">
        <v>36.6</v>
      </c>
      <c r="BI14" s="24">
        <v>92.77254499673599</v>
      </c>
      <c r="BJ14" s="25">
        <v>91.6</v>
      </c>
      <c r="BK14" s="23">
        <v>7.65587988436072</v>
      </c>
      <c r="BL14" s="26">
        <v>6.88</v>
      </c>
      <c r="BM14" s="26">
        <v>59.16908644181371</v>
      </c>
      <c r="BN14" s="28">
        <v>46.840796019900495</v>
      </c>
      <c r="BO14" s="28">
        <v>0.2736318407960199</v>
      </c>
      <c r="BP14" s="28">
        <v>0.32338308457711445</v>
      </c>
      <c r="BQ14" s="28">
        <v>82.48756218905473</v>
      </c>
      <c r="BR14" s="28">
        <v>26.19402985074627</v>
      </c>
      <c r="BS14" s="28">
        <v>14.203980099502488</v>
      </c>
      <c r="BT14" s="96">
        <v>0.7</v>
      </c>
      <c r="BU14" s="103">
        <v>1.2048192771084338</v>
      </c>
      <c r="BV14" s="103">
        <v>27.710843373493976</v>
      </c>
      <c r="BW14" s="28">
        <v>1.7</v>
      </c>
      <c r="BX14" s="28">
        <v>0.2</v>
      </c>
      <c r="BY14" s="28">
        <v>30.4</v>
      </c>
      <c r="BZ14" s="28">
        <v>20.9</v>
      </c>
      <c r="CA14" s="40">
        <v>484.83169414046273</v>
      </c>
      <c r="CB14" s="40">
        <v>1253.6362377060534</v>
      </c>
      <c r="CC14" s="104" t="s">
        <v>68</v>
      </c>
      <c r="CD14" s="96">
        <v>25</v>
      </c>
      <c r="CE14" s="43">
        <v>8074</v>
      </c>
      <c r="CF14" s="105">
        <v>55.154040576542116</v>
      </c>
      <c r="CG14" s="43">
        <v>2121</v>
      </c>
      <c r="CH14" s="47">
        <v>14.488694582963317</v>
      </c>
      <c r="CI14" s="45">
        <v>12873</v>
      </c>
      <c r="CJ14" s="47">
        <v>87.9363344490744</v>
      </c>
      <c r="CK14" s="28">
        <v>86.12507392075695</v>
      </c>
      <c r="CL14" s="28">
        <v>3.8808397397989354</v>
      </c>
      <c r="CM14" s="28">
        <v>6.830277942046126</v>
      </c>
      <c r="CN14" s="47">
        <v>15.582495564754582</v>
      </c>
      <c r="CO14" s="47">
        <v>20.85</v>
      </c>
      <c r="CP14" s="28">
        <v>73.83230163196399</v>
      </c>
      <c r="CQ14" s="28">
        <v>62.394303515798846</v>
      </c>
      <c r="CR14" s="92">
        <v>88.66681782247991</v>
      </c>
      <c r="CS14" s="92">
        <v>14.065040650406504</v>
      </c>
      <c r="CT14" s="47">
        <v>60.40038131553861</v>
      </c>
      <c r="CU14" s="47">
        <v>8.026692087702575</v>
      </c>
      <c r="CV14" s="47">
        <v>0</v>
      </c>
      <c r="CW14" s="47">
        <v>0</v>
      </c>
      <c r="CX14" s="47">
        <v>0</v>
      </c>
      <c r="CY14" s="53">
        <v>702.1971496437054</v>
      </c>
      <c r="CZ14" s="53">
        <v>590.2943516308671</v>
      </c>
      <c r="DA14" s="53">
        <v>648.1837032485985</v>
      </c>
      <c r="DB14" s="53">
        <v>717.4028880353834</v>
      </c>
      <c r="DC14" s="53">
        <v>511.4784104075453</v>
      </c>
      <c r="DD14" s="53">
        <v>615.6118143268733</v>
      </c>
      <c r="DE14" s="55">
        <v>119</v>
      </c>
      <c r="DF14" s="55">
        <v>85</v>
      </c>
      <c r="DG14" s="55">
        <v>102</v>
      </c>
      <c r="DH14" s="55">
        <v>116</v>
      </c>
      <c r="DI14" s="55">
        <v>99</v>
      </c>
      <c r="DJ14" s="55">
        <v>108</v>
      </c>
      <c r="DK14" s="55">
        <v>92</v>
      </c>
      <c r="DL14" s="55">
        <v>95</v>
      </c>
      <c r="DM14" s="55">
        <v>93</v>
      </c>
      <c r="DN14" s="55">
        <v>89</v>
      </c>
      <c r="DO14" s="55">
        <v>105</v>
      </c>
      <c r="DP14" s="55">
        <v>97</v>
      </c>
      <c r="DQ14" s="55">
        <v>135</v>
      </c>
      <c r="DR14" s="55">
        <v>23</v>
      </c>
      <c r="DS14" s="55">
        <v>80</v>
      </c>
      <c r="DT14" s="55">
        <v>137</v>
      </c>
      <c r="DU14" s="55">
        <v>24</v>
      </c>
      <c r="DV14" s="55">
        <v>82</v>
      </c>
      <c r="DW14" s="47">
        <v>598.6</v>
      </c>
      <c r="DX14" s="47">
        <v>1.7</v>
      </c>
      <c r="DY14" s="47">
        <v>5.1</v>
      </c>
      <c r="DZ14" s="47">
        <v>91.9</v>
      </c>
      <c r="EA14" s="47">
        <v>842.45</v>
      </c>
      <c r="EB14" s="47">
        <v>1.8</v>
      </c>
      <c r="EC14" s="47">
        <v>9</v>
      </c>
      <c r="ED14" s="47">
        <v>126.4</v>
      </c>
      <c r="EE14" s="47">
        <v>344.9</v>
      </c>
      <c r="EF14" s="47">
        <v>1.5</v>
      </c>
      <c r="EG14" s="47">
        <v>1</v>
      </c>
      <c r="EH14" s="47">
        <v>56.1</v>
      </c>
      <c r="EI14" s="56">
        <v>74.87</v>
      </c>
      <c r="EJ14" s="56">
        <v>56.06</v>
      </c>
      <c r="EK14" s="56">
        <v>71.71</v>
      </c>
      <c r="EL14" s="56">
        <v>52.9</v>
      </c>
      <c r="EM14" s="56">
        <v>78.16</v>
      </c>
      <c r="EN14" s="56">
        <v>59.34</v>
      </c>
      <c r="EO14" s="56">
        <v>55.51</v>
      </c>
      <c r="EP14" s="56">
        <v>57.66</v>
      </c>
      <c r="EQ14" s="56">
        <v>59.14</v>
      </c>
      <c r="ER14" s="56">
        <v>52.44</v>
      </c>
      <c r="ES14" s="56">
        <v>53.71</v>
      </c>
      <c r="ET14" s="56">
        <v>55.8</v>
      </c>
      <c r="EU14" s="56">
        <v>58.7</v>
      </c>
      <c r="EV14" s="56">
        <v>61.77</v>
      </c>
      <c r="EW14" s="56">
        <v>62.62</v>
      </c>
      <c r="EX14" s="54">
        <v>10.37117903930131</v>
      </c>
      <c r="EY14" s="54">
        <v>11.866235167206042</v>
      </c>
      <c r="EZ14" s="54">
        <v>8.839779005524862</v>
      </c>
      <c r="FA14" s="57">
        <v>11.976047904191617</v>
      </c>
      <c r="FB14" s="57">
        <v>8.88888888888889</v>
      </c>
      <c r="FC14" s="57">
        <v>6.622516556291391</v>
      </c>
      <c r="FD14" s="57">
        <v>13.916500994035786</v>
      </c>
      <c r="FE14" s="57">
        <v>8.902077151335313</v>
      </c>
      <c r="FF14" s="57">
        <v>11.904761904761903</v>
      </c>
      <c r="FG14" s="57">
        <v>10.02004008016032</v>
      </c>
      <c r="FH14" s="57">
        <v>8.875739644970414</v>
      </c>
      <c r="FI14" s="57">
        <v>0</v>
      </c>
      <c r="FJ14" s="54">
        <v>5.458515283842795</v>
      </c>
      <c r="FK14" s="54">
        <v>5.393743257820928</v>
      </c>
      <c r="FL14" s="54">
        <v>5.524861878453039</v>
      </c>
      <c r="FM14" s="47">
        <v>7.984031936127744</v>
      </c>
      <c r="FN14" s="47">
        <v>2.962962962962963</v>
      </c>
      <c r="FO14" s="47">
        <v>0</v>
      </c>
      <c r="FP14" s="47">
        <v>7.952286282306162</v>
      </c>
      <c r="FQ14" s="47">
        <v>2.967359050445104</v>
      </c>
      <c r="FR14" s="47">
        <v>0</v>
      </c>
      <c r="FS14" s="47">
        <v>8.016032064128256</v>
      </c>
      <c r="FT14" s="47">
        <v>2.9585798816568047</v>
      </c>
      <c r="FU14" s="47">
        <v>0</v>
      </c>
      <c r="FV14" s="117">
        <v>696</v>
      </c>
      <c r="FW14" s="117">
        <v>844</v>
      </c>
      <c r="FX14" s="107">
        <f t="shared" si="0"/>
        <v>82.46445497630332</v>
      </c>
      <c r="FY14" s="119">
        <v>0.7961714328178418</v>
      </c>
      <c r="FZ14" s="94">
        <v>3</v>
      </c>
    </row>
    <row r="15" spans="1:182" ht="11.25">
      <c r="A15" s="93">
        <v>10204</v>
      </c>
      <c r="B15" s="61">
        <v>10204</v>
      </c>
      <c r="C15" s="61">
        <v>13</v>
      </c>
      <c r="D15" s="30" t="s">
        <v>33</v>
      </c>
      <c r="E15" s="30" t="s">
        <v>51</v>
      </c>
      <c r="F15" s="109">
        <v>80</v>
      </c>
      <c r="G15" s="94">
        <v>3884</v>
      </c>
      <c r="H15" s="47">
        <f t="shared" si="1"/>
        <v>48.55</v>
      </c>
      <c r="I15" s="95">
        <f t="shared" si="2"/>
        <v>0.02294305120015963</v>
      </c>
      <c r="J15" s="56">
        <f t="shared" si="3"/>
        <v>0.4703147136819927</v>
      </c>
      <c r="K15" s="94">
        <v>1960</v>
      </c>
      <c r="L15" s="47">
        <f t="shared" si="4"/>
        <v>50.46343975283213</v>
      </c>
      <c r="M15" s="94">
        <v>1924</v>
      </c>
      <c r="N15" s="47">
        <f t="shared" si="5"/>
        <v>49.53656024716787</v>
      </c>
      <c r="O15" s="47">
        <f t="shared" si="6"/>
        <v>101.87110187110187</v>
      </c>
      <c r="P15" s="94">
        <v>1001</v>
      </c>
      <c r="Q15" s="47">
        <f t="shared" si="7"/>
        <v>25.772399588053553</v>
      </c>
      <c r="R15" s="94">
        <v>2407</v>
      </c>
      <c r="S15" s="47">
        <f t="shared" si="8"/>
        <v>61.972193614830076</v>
      </c>
      <c r="T15" s="94">
        <v>476</v>
      </c>
      <c r="U15" s="47">
        <f t="shared" si="9"/>
        <v>12.255406797116375</v>
      </c>
      <c r="V15" s="47">
        <f t="shared" si="10"/>
        <v>61.36269214790195</v>
      </c>
      <c r="W15" s="47">
        <f t="shared" si="11"/>
        <v>47.55244755244755</v>
      </c>
      <c r="X15" s="94">
        <v>4395</v>
      </c>
      <c r="Y15" s="95">
        <f t="shared" si="12"/>
        <v>0.023693877049318197</v>
      </c>
      <c r="Z15" s="56">
        <f t="shared" si="13"/>
        <v>0.4689420581808249</v>
      </c>
      <c r="AA15" s="47">
        <v>100</v>
      </c>
      <c r="AB15" s="47">
        <v>14.5</v>
      </c>
      <c r="AC15" s="96">
        <v>322.25</v>
      </c>
      <c r="AD15" s="96">
        <v>89.92</v>
      </c>
      <c r="AE15" s="96">
        <v>4.46</v>
      </c>
      <c r="AF15" s="96">
        <v>121</v>
      </c>
      <c r="AG15" s="95">
        <v>0.702</v>
      </c>
      <c r="AH15" s="95">
        <v>0.744</v>
      </c>
      <c r="AI15" s="97">
        <v>0.618990190760329</v>
      </c>
      <c r="AJ15" s="97">
        <v>0.5430704103980731</v>
      </c>
      <c r="AK15" s="97">
        <v>0.9323582251082251</v>
      </c>
      <c r="AL15" s="97">
        <v>0.8161150117017719</v>
      </c>
      <c r="AM15" s="97">
        <v>0.7276334594920998</v>
      </c>
      <c r="AN15" s="55">
        <v>137</v>
      </c>
      <c r="AO15" s="55">
        <v>19</v>
      </c>
      <c r="AP15" s="95">
        <v>0.5808037</v>
      </c>
      <c r="AQ15" s="98">
        <v>400593.44232698093</v>
      </c>
      <c r="AR15" s="98">
        <v>427081.95085255767</v>
      </c>
      <c r="AS15" s="94">
        <v>127010.54</v>
      </c>
      <c r="AT15" s="56">
        <v>0.45244</v>
      </c>
      <c r="AU15" s="99">
        <v>0</v>
      </c>
      <c r="AV15" s="99">
        <v>2.8</v>
      </c>
      <c r="AW15" s="99">
        <v>2.816516270166803</v>
      </c>
      <c r="AX15" s="66">
        <v>97.1834837298332</v>
      </c>
      <c r="AY15" s="100">
        <v>25.9</v>
      </c>
      <c r="AZ15" s="99">
        <v>48.837209302325576</v>
      </c>
      <c r="BA15" s="23">
        <f t="shared" si="14"/>
        <v>96.68109668109668</v>
      </c>
      <c r="BB15" s="23">
        <v>3.318903318903319</v>
      </c>
      <c r="BC15" s="32">
        <v>2.886002886002886</v>
      </c>
      <c r="BD15" s="101">
        <v>45.53</v>
      </c>
      <c r="BE15" s="101">
        <v>18.74</v>
      </c>
      <c r="BF15" s="101">
        <v>35.72</v>
      </c>
      <c r="BG15" s="47">
        <v>13.9</v>
      </c>
      <c r="BH15" s="102">
        <v>41.1</v>
      </c>
      <c r="BI15" s="24">
        <v>92.49471458773785</v>
      </c>
      <c r="BJ15" s="25">
        <v>91.1</v>
      </c>
      <c r="BK15" s="23">
        <v>7.770480225988701</v>
      </c>
      <c r="BL15" s="26">
        <v>7.09</v>
      </c>
      <c r="BM15" s="26">
        <v>61.92026037428804</v>
      </c>
      <c r="BN15" s="28">
        <v>37.11133400200602</v>
      </c>
      <c r="BO15" s="28">
        <v>0.5015045135406219</v>
      </c>
      <c r="BP15" s="28">
        <v>1.7051153460381143</v>
      </c>
      <c r="BQ15" s="28">
        <v>80.54162487462388</v>
      </c>
      <c r="BR15" s="28">
        <v>15.34603811434303</v>
      </c>
      <c r="BS15" s="28">
        <v>11.534603811434303</v>
      </c>
      <c r="BT15" s="96">
        <v>1.31</v>
      </c>
      <c r="BU15" s="103">
        <v>0</v>
      </c>
      <c r="BV15" s="103">
        <v>26.08695652173913</v>
      </c>
      <c r="BW15" s="28">
        <v>0.4</v>
      </c>
      <c r="BX15" s="28">
        <v>0.4</v>
      </c>
      <c r="BY15" s="28">
        <v>37.6</v>
      </c>
      <c r="BZ15" s="28">
        <v>13.2</v>
      </c>
      <c r="CA15" s="40">
        <v>496.21311047270825</v>
      </c>
      <c r="CB15" s="40">
        <v>809.6108644554714</v>
      </c>
      <c r="CC15" s="104" t="s">
        <v>68</v>
      </c>
      <c r="CD15" s="96">
        <v>11</v>
      </c>
      <c r="CE15" s="43">
        <v>1830</v>
      </c>
      <c r="CF15" s="105">
        <v>47.116374871266736</v>
      </c>
      <c r="CG15" s="43">
        <v>606</v>
      </c>
      <c r="CH15" s="47">
        <v>15.602471678681772</v>
      </c>
      <c r="CI15" s="45">
        <v>2380</v>
      </c>
      <c r="CJ15" s="47">
        <v>61.27703398558187</v>
      </c>
      <c r="CK15" s="28">
        <v>85.41439476553981</v>
      </c>
      <c r="CL15" s="28">
        <v>6.815703380588877</v>
      </c>
      <c r="CM15" s="28">
        <v>4.416575790621592</v>
      </c>
      <c r="CN15" s="47">
        <v>12.213740458015268</v>
      </c>
      <c r="CO15" s="47">
        <v>8.393285371702637</v>
      </c>
      <c r="CP15" s="28">
        <v>64.29365962180201</v>
      </c>
      <c r="CQ15" s="28">
        <v>57.326478149100254</v>
      </c>
      <c r="CR15" s="92">
        <v>88.29013726960423</v>
      </c>
      <c r="CS15" s="92">
        <v>34.33476394849785</v>
      </c>
      <c r="CT15" s="47">
        <v>48.94053315105947</v>
      </c>
      <c r="CU15" s="47">
        <v>9.842788790157211</v>
      </c>
      <c r="CV15" s="47">
        <v>30.3951367781155</v>
      </c>
      <c r="CW15" s="47">
        <v>30.3951367781155</v>
      </c>
      <c r="CX15" s="47">
        <v>60.790273556231</v>
      </c>
      <c r="CY15" s="53">
        <v>618.738951090159</v>
      </c>
      <c r="CZ15" s="53">
        <v>552.7638190954774</v>
      </c>
      <c r="DA15" s="53">
        <v>584.8623853211009</v>
      </c>
      <c r="DB15" s="53">
        <v>491.0165513766801</v>
      </c>
      <c r="DC15" s="53">
        <v>366.8934215471245</v>
      </c>
      <c r="DD15" s="53">
        <v>429.6609184623381</v>
      </c>
      <c r="DE15" s="55">
        <v>88</v>
      </c>
      <c r="DF15" s="55">
        <v>48</v>
      </c>
      <c r="DG15" s="55">
        <v>68</v>
      </c>
      <c r="DH15" s="55">
        <v>118</v>
      </c>
      <c r="DI15" s="55">
        <v>78</v>
      </c>
      <c r="DJ15" s="55">
        <v>97</v>
      </c>
      <c r="DK15" s="55">
        <v>79</v>
      </c>
      <c r="DL15" s="55">
        <v>74</v>
      </c>
      <c r="DM15" s="55">
        <v>77</v>
      </c>
      <c r="DN15" s="55">
        <v>106</v>
      </c>
      <c r="DO15" s="55">
        <v>106</v>
      </c>
      <c r="DP15" s="55">
        <v>106</v>
      </c>
      <c r="DQ15" s="55">
        <v>113</v>
      </c>
      <c r="DR15" s="55">
        <v>33</v>
      </c>
      <c r="DS15" s="55">
        <v>73</v>
      </c>
      <c r="DT15" s="55">
        <v>118</v>
      </c>
      <c r="DU15" s="55">
        <v>34</v>
      </c>
      <c r="DV15" s="55">
        <v>75</v>
      </c>
      <c r="DW15" s="47">
        <v>130.6</v>
      </c>
      <c r="DX15" s="47">
        <v>0.4</v>
      </c>
      <c r="DY15" s="47">
        <v>4</v>
      </c>
      <c r="DZ15" s="47">
        <v>77.4</v>
      </c>
      <c r="EA15" s="47">
        <v>154.4</v>
      </c>
      <c r="EB15" s="47">
        <v>0.3</v>
      </c>
      <c r="EC15" s="47">
        <v>7</v>
      </c>
      <c r="ED15" s="47">
        <v>92.7</v>
      </c>
      <c r="EE15" s="47">
        <v>105.8</v>
      </c>
      <c r="EF15" s="47">
        <v>0.5</v>
      </c>
      <c r="EG15" s="47">
        <v>0.9</v>
      </c>
      <c r="EH15" s="47">
        <v>61.4</v>
      </c>
      <c r="EI15" s="56">
        <v>76.93</v>
      </c>
      <c r="EJ15" s="56">
        <v>58.44</v>
      </c>
      <c r="EK15" s="56">
        <v>75.23</v>
      </c>
      <c r="EL15" s="56">
        <v>56.41</v>
      </c>
      <c r="EM15" s="56">
        <v>78.69</v>
      </c>
      <c r="EN15" s="56">
        <v>60.56</v>
      </c>
      <c r="EO15" s="56">
        <v>56.89</v>
      </c>
      <c r="EP15" s="56">
        <v>59.04</v>
      </c>
      <c r="EQ15" s="56">
        <v>60.52</v>
      </c>
      <c r="ER15" s="56">
        <v>55.91</v>
      </c>
      <c r="ES15" s="56">
        <v>57.18</v>
      </c>
      <c r="ET15" s="56">
        <v>59.27</v>
      </c>
      <c r="EU15" s="56">
        <v>57.91</v>
      </c>
      <c r="EV15" s="56">
        <v>60.98</v>
      </c>
      <c r="EW15" s="56">
        <v>61.83</v>
      </c>
      <c r="EX15" s="54">
        <v>10.266940451745379</v>
      </c>
      <c r="EY15" s="54">
        <v>12.096774193548386</v>
      </c>
      <c r="EZ15" s="54">
        <v>8.368200836820083</v>
      </c>
      <c r="FA15" s="57">
        <v>11.450381679389313</v>
      </c>
      <c r="FB15" s="57">
        <v>11.11111111111111</v>
      </c>
      <c r="FC15" s="57">
        <v>0</v>
      </c>
      <c r="FD15" s="57">
        <v>14.925373134328359</v>
      </c>
      <c r="FE15" s="57">
        <v>10.752688172043012</v>
      </c>
      <c r="FF15" s="57">
        <v>0</v>
      </c>
      <c r="FG15" s="57">
        <v>7.8125</v>
      </c>
      <c r="FH15" s="57">
        <v>11.494252873563218</v>
      </c>
      <c r="FI15" s="57">
        <v>0</v>
      </c>
      <c r="FJ15" s="54">
        <v>8.213552361396305</v>
      </c>
      <c r="FK15" s="54">
        <v>8.064516129032258</v>
      </c>
      <c r="FL15" s="54">
        <v>8.368200836820083</v>
      </c>
      <c r="FM15" s="47">
        <v>3.8167938931297707</v>
      </c>
      <c r="FN15" s="47">
        <v>11.11111111111111</v>
      </c>
      <c r="FO15" s="47">
        <v>22.22222222222222</v>
      </c>
      <c r="FP15" s="47">
        <v>7.462686567164179</v>
      </c>
      <c r="FQ15" s="47">
        <v>10.752688172043012</v>
      </c>
      <c r="FR15" s="47">
        <v>0</v>
      </c>
      <c r="FS15" s="47">
        <v>0</v>
      </c>
      <c r="FT15" s="47">
        <v>11.494252873563218</v>
      </c>
      <c r="FU15" s="47">
        <v>41.666666666666664</v>
      </c>
      <c r="FV15" s="117">
        <v>172</v>
      </c>
      <c r="FW15" s="117">
        <v>204</v>
      </c>
      <c r="FX15" s="107">
        <f t="shared" si="0"/>
        <v>84.31372549019608</v>
      </c>
      <c r="FY15" s="119">
        <v>0.6376533241991252</v>
      </c>
      <c r="FZ15" s="94">
        <v>1</v>
      </c>
    </row>
    <row r="16" spans="1:182" ht="11.25">
      <c r="A16" s="93">
        <v>10205</v>
      </c>
      <c r="B16" s="61">
        <v>10205</v>
      </c>
      <c r="C16" s="61">
        <v>14</v>
      </c>
      <c r="D16" s="30" t="s">
        <v>34</v>
      </c>
      <c r="E16" s="30" t="s">
        <v>51</v>
      </c>
      <c r="F16" s="109">
        <v>1239.4</v>
      </c>
      <c r="G16" s="94">
        <v>14548</v>
      </c>
      <c r="H16" s="47">
        <f t="shared" si="1"/>
        <v>11.737937711796029</v>
      </c>
      <c r="I16" s="95">
        <f t="shared" si="2"/>
        <v>0.08593602184858969</v>
      </c>
      <c r="J16" s="56">
        <f t="shared" si="3"/>
        <v>1.761621641257886</v>
      </c>
      <c r="K16" s="94">
        <v>7578</v>
      </c>
      <c r="L16" s="47">
        <f t="shared" si="4"/>
        <v>52.08963431399505</v>
      </c>
      <c r="M16" s="94">
        <v>6970</v>
      </c>
      <c r="N16" s="47">
        <f t="shared" si="5"/>
        <v>47.91036568600495</v>
      </c>
      <c r="O16" s="47">
        <f t="shared" si="6"/>
        <v>108.72309899569584</v>
      </c>
      <c r="P16" s="94">
        <v>3906</v>
      </c>
      <c r="Q16" s="47">
        <f t="shared" si="7"/>
        <v>26.8490514160022</v>
      </c>
      <c r="R16" s="94">
        <v>9431</v>
      </c>
      <c r="S16" s="47">
        <f t="shared" si="8"/>
        <v>64.82678031344514</v>
      </c>
      <c r="T16" s="94">
        <v>1211</v>
      </c>
      <c r="U16" s="47">
        <f t="shared" si="9"/>
        <v>8.324168270552653</v>
      </c>
      <c r="V16" s="47">
        <f t="shared" si="10"/>
        <v>54.257236772346516</v>
      </c>
      <c r="W16" s="47">
        <f t="shared" si="11"/>
        <v>31.00358422939068</v>
      </c>
      <c r="X16" s="94">
        <v>19868</v>
      </c>
      <c r="Y16" s="95">
        <f t="shared" si="12"/>
        <v>0.10711034111851057</v>
      </c>
      <c r="Z16" s="56">
        <f t="shared" si="13"/>
        <v>2.1198955203496315</v>
      </c>
      <c r="AA16" s="47">
        <v>46.9</v>
      </c>
      <c r="AB16" s="47">
        <v>8.9</v>
      </c>
      <c r="AC16" s="96">
        <v>132.43</v>
      </c>
      <c r="AD16" s="96">
        <v>77.57</v>
      </c>
      <c r="AE16" s="96">
        <v>2.25</v>
      </c>
      <c r="AF16" s="96">
        <v>70</v>
      </c>
      <c r="AG16" s="95">
        <v>0.69</v>
      </c>
      <c r="AH16" s="95">
        <v>0.766</v>
      </c>
      <c r="AI16" s="97">
        <v>0.6593176753380959</v>
      </c>
      <c r="AJ16" s="97">
        <v>0.5445875995816559</v>
      </c>
      <c r="AK16" s="97">
        <v>0.9369236947791164</v>
      </c>
      <c r="AL16" s="97">
        <v>0.899213791796912</v>
      </c>
      <c r="AM16" s="97">
        <v>0.7600106903739451</v>
      </c>
      <c r="AN16" s="55">
        <v>65</v>
      </c>
      <c r="AO16" s="55">
        <v>8</v>
      </c>
      <c r="AP16" s="95">
        <v>0.4906039</v>
      </c>
      <c r="AQ16" s="98">
        <v>452693.7698209719</v>
      </c>
      <c r="AR16" s="98">
        <v>474389.9499857914</v>
      </c>
      <c r="AS16" s="94">
        <v>137697.75</v>
      </c>
      <c r="AT16" s="56">
        <v>0.45418</v>
      </c>
      <c r="AU16" s="99">
        <v>2.709529276693456</v>
      </c>
      <c r="AV16" s="99">
        <v>0.6888633754305395</v>
      </c>
      <c r="AW16" s="99">
        <v>3.3983926521239955</v>
      </c>
      <c r="AX16" s="66">
        <v>96.601607347876</v>
      </c>
      <c r="AY16" s="100">
        <v>19</v>
      </c>
      <c r="AZ16" s="99">
        <v>55.2339706348368</v>
      </c>
      <c r="BA16" s="23">
        <f t="shared" si="14"/>
        <v>97.45649263721553</v>
      </c>
      <c r="BB16" s="23">
        <v>2.5435073627844713</v>
      </c>
      <c r="BC16" s="32">
        <v>2.5435073627844713</v>
      </c>
      <c r="BD16" s="101">
        <v>40.98</v>
      </c>
      <c r="BE16" s="101">
        <v>25.44</v>
      </c>
      <c r="BF16" s="101">
        <v>33.59</v>
      </c>
      <c r="BG16" s="47">
        <v>17</v>
      </c>
      <c r="BH16" s="102">
        <v>44.3</v>
      </c>
      <c r="BI16" s="24">
        <v>93.98964825182212</v>
      </c>
      <c r="BJ16" s="25">
        <v>92.9</v>
      </c>
      <c r="BK16" s="23">
        <v>7.671596070560896</v>
      </c>
      <c r="BL16" s="26">
        <v>6.98</v>
      </c>
      <c r="BM16" s="26">
        <v>69.87464617873029</v>
      </c>
      <c r="BN16" s="28">
        <v>17.135549872122763</v>
      </c>
      <c r="BO16" s="28">
        <v>0</v>
      </c>
      <c r="BP16" s="28">
        <v>0.36942313157146917</v>
      </c>
      <c r="BQ16" s="28">
        <v>82.2108553566354</v>
      </c>
      <c r="BR16" s="28">
        <v>26.427962489343564</v>
      </c>
      <c r="BS16" s="28">
        <v>17.135549872122763</v>
      </c>
      <c r="BT16" s="96">
        <v>0.17</v>
      </c>
      <c r="BU16" s="103">
        <v>0</v>
      </c>
      <c r="BV16" s="103">
        <v>24.444444444444443</v>
      </c>
      <c r="BW16" s="28">
        <v>0.7</v>
      </c>
      <c r="BX16" s="28">
        <v>0.2</v>
      </c>
      <c r="BY16" s="28">
        <v>28.2</v>
      </c>
      <c r="BZ16" s="28">
        <v>19.3</v>
      </c>
      <c r="CA16" s="40">
        <v>417.935822058511</v>
      </c>
      <c r="CB16" s="40">
        <v>1239.6401501735497</v>
      </c>
      <c r="CC16" s="104" t="s">
        <v>68</v>
      </c>
      <c r="CD16" s="96">
        <v>20</v>
      </c>
      <c r="CE16" s="43">
        <v>6562</v>
      </c>
      <c r="CF16" s="105">
        <v>45.10585647511685</v>
      </c>
      <c r="CG16" s="43">
        <v>1645</v>
      </c>
      <c r="CH16" s="47">
        <v>11.30739620566401</v>
      </c>
      <c r="CI16" s="45">
        <v>10768</v>
      </c>
      <c r="CJ16" s="47">
        <v>74.01704701677207</v>
      </c>
      <c r="CK16" s="28">
        <v>82.20727606236625</v>
      </c>
      <c r="CL16" s="28">
        <v>5.900336288596759</v>
      </c>
      <c r="CM16" s="28">
        <v>5.915622133904005</v>
      </c>
      <c r="CN16" s="47">
        <v>12.312748394986242</v>
      </c>
      <c r="CO16" s="47">
        <v>11.423101467772815</v>
      </c>
      <c r="CP16" s="28">
        <v>70.11531069827033</v>
      </c>
      <c r="CQ16" s="28">
        <v>61.59073747797634</v>
      </c>
      <c r="CR16" s="92">
        <v>97.30343189204284</v>
      </c>
      <c r="CS16" s="92">
        <v>63.45657781599312</v>
      </c>
      <c r="CT16" s="47">
        <v>54.08483896307934</v>
      </c>
      <c r="CU16" s="47">
        <v>7.148468185388845</v>
      </c>
      <c r="CV16" s="47">
        <v>10.237510237510238</v>
      </c>
      <c r="CW16" s="47">
        <v>0</v>
      </c>
      <c r="CX16" s="47">
        <v>10.237510237510238</v>
      </c>
      <c r="CY16" s="53">
        <v>591.0903102790779</v>
      </c>
      <c r="CZ16" s="53">
        <v>553.7518037518038</v>
      </c>
      <c r="DA16" s="53">
        <v>572.7923627684964</v>
      </c>
      <c r="DB16" s="53">
        <v>571.3339865952079</v>
      </c>
      <c r="DC16" s="53">
        <v>508.3700630905606</v>
      </c>
      <c r="DD16" s="53">
        <v>540.21012287454</v>
      </c>
      <c r="DE16" s="55">
        <v>131</v>
      </c>
      <c r="DF16" s="55">
        <v>96</v>
      </c>
      <c r="DG16" s="55">
        <v>114</v>
      </c>
      <c r="DH16" s="55">
        <v>137</v>
      </c>
      <c r="DI16" s="55">
        <v>105</v>
      </c>
      <c r="DJ16" s="55">
        <v>121</v>
      </c>
      <c r="DK16" s="55">
        <v>84</v>
      </c>
      <c r="DL16" s="55">
        <v>102</v>
      </c>
      <c r="DM16" s="55">
        <v>93</v>
      </c>
      <c r="DN16" s="55">
        <v>88</v>
      </c>
      <c r="DO16" s="55">
        <v>108</v>
      </c>
      <c r="DP16" s="55">
        <v>98</v>
      </c>
      <c r="DQ16" s="55">
        <v>87</v>
      </c>
      <c r="DR16" s="55">
        <v>29</v>
      </c>
      <c r="DS16" s="55">
        <v>58</v>
      </c>
      <c r="DT16" s="55">
        <v>85</v>
      </c>
      <c r="DU16" s="55">
        <v>31</v>
      </c>
      <c r="DV16" s="55">
        <v>58</v>
      </c>
      <c r="DW16" s="47">
        <v>445</v>
      </c>
      <c r="DX16" s="47">
        <v>1.3</v>
      </c>
      <c r="DY16" s="47">
        <v>4.7</v>
      </c>
      <c r="DZ16" s="47">
        <v>79.5</v>
      </c>
      <c r="EA16" s="47">
        <v>581</v>
      </c>
      <c r="EB16" s="47">
        <v>1.3</v>
      </c>
      <c r="EC16" s="47">
        <v>8.5</v>
      </c>
      <c r="ED16" s="47">
        <v>102</v>
      </c>
      <c r="EE16" s="47">
        <v>303.55</v>
      </c>
      <c r="EF16" s="47">
        <v>1.3</v>
      </c>
      <c r="EG16" s="47">
        <v>0.8</v>
      </c>
      <c r="EH16" s="47">
        <v>56</v>
      </c>
      <c r="EI16" s="56">
        <v>76.4</v>
      </c>
      <c r="EJ16" s="56">
        <v>57.81</v>
      </c>
      <c r="EK16" s="56">
        <v>73.63</v>
      </c>
      <c r="EL16" s="56">
        <v>55.06</v>
      </c>
      <c r="EM16" s="56">
        <v>79.28</v>
      </c>
      <c r="EN16" s="56">
        <v>60.67</v>
      </c>
      <c r="EO16" s="56">
        <v>57.03</v>
      </c>
      <c r="EP16" s="56">
        <v>58.59</v>
      </c>
      <c r="EQ16" s="56">
        <v>59.73</v>
      </c>
      <c r="ER16" s="56">
        <v>54.61</v>
      </c>
      <c r="ES16" s="56">
        <v>56.38</v>
      </c>
      <c r="ET16" s="56">
        <v>57.81</v>
      </c>
      <c r="EU16" s="56">
        <v>59.55</v>
      </c>
      <c r="EV16" s="56">
        <v>60.88</v>
      </c>
      <c r="EW16" s="56">
        <v>61.73</v>
      </c>
      <c r="EX16" s="54">
        <v>10.163749294184075</v>
      </c>
      <c r="EY16" s="54">
        <v>11.739594450373533</v>
      </c>
      <c r="EZ16" s="54">
        <v>8.393285371702637</v>
      </c>
      <c r="FA16" s="57">
        <v>12.121212121212121</v>
      </c>
      <c r="FB16" s="57">
        <v>9.09090909090909</v>
      </c>
      <c r="FC16" s="57">
        <v>8.547008547008549</v>
      </c>
      <c r="FD16" s="57">
        <v>15.384615384615385</v>
      </c>
      <c r="FE16" s="57">
        <v>8.4985835694051</v>
      </c>
      <c r="FF16" s="57">
        <v>0</v>
      </c>
      <c r="FG16" s="57">
        <v>10.638297872340425</v>
      </c>
      <c r="FH16" s="57">
        <v>6.514657980456026</v>
      </c>
      <c r="FI16" s="57">
        <v>0</v>
      </c>
      <c r="FJ16" s="54">
        <v>8.46979107848673</v>
      </c>
      <c r="FK16" s="54">
        <v>9.6051227321238</v>
      </c>
      <c r="FL16" s="54">
        <v>7.194244604316547</v>
      </c>
      <c r="FM16" s="47">
        <v>10.101010101010102</v>
      </c>
      <c r="FN16" s="47">
        <v>6.0606060606060606</v>
      </c>
      <c r="FO16" s="47">
        <v>0</v>
      </c>
      <c r="FP16" s="47">
        <v>13.461538461538462</v>
      </c>
      <c r="FQ16" s="47">
        <v>5.6657223796034</v>
      </c>
      <c r="FR16" s="47">
        <v>0</v>
      </c>
      <c r="FS16" s="47">
        <v>6.382978723404255</v>
      </c>
      <c r="FT16" s="47">
        <v>6.514657980456026</v>
      </c>
      <c r="FU16" s="47">
        <v>0</v>
      </c>
      <c r="FV16" s="117">
        <v>522</v>
      </c>
      <c r="FW16" s="117">
        <v>648</v>
      </c>
      <c r="FX16" s="107">
        <f t="shared" si="0"/>
        <v>80.55555555555556</v>
      </c>
      <c r="FY16" s="119">
        <v>0.858993783993784</v>
      </c>
      <c r="FZ16" s="94">
        <v>1</v>
      </c>
    </row>
    <row r="17" spans="1:182" ht="11.25">
      <c r="A17" s="93">
        <v>10206</v>
      </c>
      <c r="B17" s="61">
        <v>10206</v>
      </c>
      <c r="C17" s="61">
        <v>15</v>
      </c>
      <c r="D17" s="30" t="s">
        <v>35</v>
      </c>
      <c r="E17" s="30" t="s">
        <v>51</v>
      </c>
      <c r="F17" s="109">
        <v>97.3</v>
      </c>
      <c r="G17" s="94">
        <v>4097</v>
      </c>
      <c r="H17" s="47">
        <f t="shared" si="1"/>
        <v>42.10688591983556</v>
      </c>
      <c r="I17" s="95">
        <f t="shared" si="2"/>
        <v>0.02420125663415397</v>
      </c>
      <c r="J17" s="56">
        <f t="shared" si="3"/>
        <v>0.49610694695034085</v>
      </c>
      <c r="K17" s="94">
        <v>2101</v>
      </c>
      <c r="L17" s="47">
        <f t="shared" si="4"/>
        <v>51.28142543324384</v>
      </c>
      <c r="M17" s="94">
        <v>1996</v>
      </c>
      <c r="N17" s="47">
        <f t="shared" si="5"/>
        <v>48.71857456675616</v>
      </c>
      <c r="O17" s="47">
        <f t="shared" si="6"/>
        <v>105.26052104208416</v>
      </c>
      <c r="P17" s="94">
        <v>1005</v>
      </c>
      <c r="Q17" s="47">
        <f t="shared" si="7"/>
        <v>24.530144007810595</v>
      </c>
      <c r="R17" s="94">
        <v>2615</v>
      </c>
      <c r="S17" s="47">
        <f t="shared" si="8"/>
        <v>63.82719062728826</v>
      </c>
      <c r="T17" s="94">
        <v>477</v>
      </c>
      <c r="U17" s="47">
        <f t="shared" si="9"/>
        <v>11.642665364901147</v>
      </c>
      <c r="V17" s="47">
        <f t="shared" si="10"/>
        <v>56.67304015296367</v>
      </c>
      <c r="W17" s="47">
        <f t="shared" si="11"/>
        <v>47.462686567164184</v>
      </c>
      <c r="X17" s="94">
        <v>3792</v>
      </c>
      <c r="Y17" s="95">
        <f t="shared" si="12"/>
        <v>0.020443044771561912</v>
      </c>
      <c r="Z17" s="56">
        <f t="shared" si="13"/>
        <v>0.40460256760447966</v>
      </c>
      <c r="AA17" s="47">
        <v>100</v>
      </c>
      <c r="AB17" s="47">
        <v>22.3</v>
      </c>
      <c r="AC17" s="96">
        <v>316.66</v>
      </c>
      <c r="AD17" s="96">
        <v>91.93</v>
      </c>
      <c r="AE17" s="96">
        <v>3.83</v>
      </c>
      <c r="AF17" s="96">
        <v>108</v>
      </c>
      <c r="AG17" s="95">
        <v>0.628</v>
      </c>
      <c r="AH17" s="95">
        <v>0.777</v>
      </c>
      <c r="AI17" s="97">
        <v>0.631017911142126</v>
      </c>
      <c r="AJ17" s="97">
        <v>0.5355006049747864</v>
      </c>
      <c r="AK17" s="97">
        <v>0.9205591715976331</v>
      </c>
      <c r="AL17" s="97">
        <v>0.7961335676625658</v>
      </c>
      <c r="AM17" s="97">
        <v>0.7208028138442779</v>
      </c>
      <c r="AN17" s="55">
        <v>155</v>
      </c>
      <c r="AO17" s="55">
        <v>24</v>
      </c>
      <c r="AP17" s="95">
        <v>0.5775294</v>
      </c>
      <c r="AQ17" s="98">
        <v>324684.514059754</v>
      </c>
      <c r="AR17" s="98">
        <v>352037.0913884007</v>
      </c>
      <c r="AS17" s="94">
        <v>108189.39</v>
      </c>
      <c r="AT17" s="56">
        <v>0.446</v>
      </c>
      <c r="AU17" s="99">
        <v>0.9859502095144195</v>
      </c>
      <c r="AV17" s="99">
        <v>2.6127680552132118</v>
      </c>
      <c r="AW17" s="99">
        <v>3.5987182647276312</v>
      </c>
      <c r="AX17" s="66">
        <v>96.40128173527236</v>
      </c>
      <c r="AY17" s="100">
        <v>39.7</v>
      </c>
      <c r="AZ17" s="99">
        <v>49.239235998705084</v>
      </c>
      <c r="BA17" s="23">
        <f t="shared" si="14"/>
        <v>94.67455621301775</v>
      </c>
      <c r="BB17" s="23">
        <v>5.325443786982249</v>
      </c>
      <c r="BC17" s="32">
        <v>5.325443786982248</v>
      </c>
      <c r="BD17" s="101">
        <v>46.79</v>
      </c>
      <c r="BE17" s="101">
        <v>18.47</v>
      </c>
      <c r="BF17" s="101">
        <v>34.74</v>
      </c>
      <c r="BG17" s="47">
        <v>12</v>
      </c>
      <c r="BH17" s="102">
        <v>43.1</v>
      </c>
      <c r="BI17" s="24">
        <v>91.58303658141793</v>
      </c>
      <c r="BJ17" s="25">
        <v>90</v>
      </c>
      <c r="BK17" s="23">
        <v>6.92101003561023</v>
      </c>
      <c r="BL17" s="26">
        <v>6.18</v>
      </c>
      <c r="BM17" s="26">
        <v>68.73691556175855</v>
      </c>
      <c r="BN17" s="28">
        <v>48.68189806678383</v>
      </c>
      <c r="BO17" s="28">
        <v>0</v>
      </c>
      <c r="BP17" s="28">
        <v>0.70298769771529</v>
      </c>
      <c r="BQ17" s="28">
        <v>72.75922671353251</v>
      </c>
      <c r="BR17" s="28">
        <v>10.808435852372584</v>
      </c>
      <c r="BS17" s="28">
        <v>4.745166959578207</v>
      </c>
      <c r="BT17" s="96">
        <v>1.18</v>
      </c>
      <c r="BU17" s="103">
        <v>0</v>
      </c>
      <c r="BV17" s="103">
        <v>7.142857142857143</v>
      </c>
      <c r="BW17" s="28">
        <v>2.1</v>
      </c>
      <c r="BX17" s="28">
        <v>2.6</v>
      </c>
      <c r="BY17" s="28">
        <v>24.3</v>
      </c>
      <c r="BZ17" s="28">
        <v>12.3</v>
      </c>
      <c r="CA17" s="40">
        <v>874.2107819329772</v>
      </c>
      <c r="CB17" s="40">
        <v>947.0616804273919</v>
      </c>
      <c r="CC17" s="104" t="s">
        <v>68</v>
      </c>
      <c r="CD17" s="96">
        <v>38</v>
      </c>
      <c r="CE17" s="43">
        <v>2092</v>
      </c>
      <c r="CF17" s="105">
        <v>51.06175250183061</v>
      </c>
      <c r="CG17" s="43">
        <v>909</v>
      </c>
      <c r="CH17" s="47">
        <v>22.186966072736148</v>
      </c>
      <c r="CI17" s="45">
        <v>3271</v>
      </c>
      <c r="CJ17" s="47">
        <v>79.83890651696363</v>
      </c>
      <c r="CK17" s="28">
        <v>90.68277052008874</v>
      </c>
      <c r="CL17" s="28">
        <v>2.8592556075918165</v>
      </c>
      <c r="CM17" s="28">
        <v>3.721962040916934</v>
      </c>
      <c r="CN17" s="47">
        <v>16.366773477939365</v>
      </c>
      <c r="CO17" s="47">
        <v>9.939759036144578</v>
      </c>
      <c r="CP17" s="28">
        <v>64.6067415730337</v>
      </c>
      <c r="CQ17" s="28">
        <v>53.982300884955755</v>
      </c>
      <c r="CR17" s="92">
        <v>88.53228836601342</v>
      </c>
      <c r="CS17" s="92">
        <v>52.421052631578945</v>
      </c>
      <c r="CT17" s="47">
        <v>44.99685336689742</v>
      </c>
      <c r="CU17" s="47">
        <v>7.174323473882946</v>
      </c>
      <c r="CV17" s="47">
        <v>0</v>
      </c>
      <c r="CW17" s="47">
        <v>0</v>
      </c>
      <c r="CX17" s="47">
        <v>0</v>
      </c>
      <c r="CY17" s="53">
        <v>700.0486144871172</v>
      </c>
      <c r="CZ17" s="53">
        <v>886.7223769730734</v>
      </c>
      <c r="DA17" s="53">
        <v>795.5355022559961</v>
      </c>
      <c r="DB17" s="53">
        <v>634.4946766197435</v>
      </c>
      <c r="DC17" s="53">
        <v>587.2113011850629</v>
      </c>
      <c r="DD17" s="53">
        <v>611.1219061288201</v>
      </c>
      <c r="DE17" s="55">
        <v>83</v>
      </c>
      <c r="DF17" s="55">
        <v>75</v>
      </c>
      <c r="DG17" s="55">
        <v>79</v>
      </c>
      <c r="DH17" s="55">
        <v>92</v>
      </c>
      <c r="DI17" s="55">
        <v>121</v>
      </c>
      <c r="DJ17" s="55">
        <v>107</v>
      </c>
      <c r="DK17" s="55">
        <v>91</v>
      </c>
      <c r="DL17" s="55">
        <v>123</v>
      </c>
      <c r="DM17" s="55">
        <v>107</v>
      </c>
      <c r="DN17" s="55">
        <v>102</v>
      </c>
      <c r="DO17" s="55">
        <v>176</v>
      </c>
      <c r="DP17" s="55">
        <v>140</v>
      </c>
      <c r="DQ17" s="55">
        <v>91</v>
      </c>
      <c r="DR17" s="55">
        <v>31</v>
      </c>
      <c r="DS17" s="55">
        <v>61</v>
      </c>
      <c r="DT17" s="55">
        <v>88</v>
      </c>
      <c r="DU17" s="55">
        <v>37</v>
      </c>
      <c r="DV17" s="55">
        <v>62</v>
      </c>
      <c r="DW17" s="47">
        <v>191.6</v>
      </c>
      <c r="DX17" s="47">
        <v>0.6</v>
      </c>
      <c r="DY17" s="47">
        <v>4.3</v>
      </c>
      <c r="DZ17" s="47">
        <v>93.5</v>
      </c>
      <c r="EA17" s="47">
        <v>210</v>
      </c>
      <c r="EB17" s="47">
        <v>0.5</v>
      </c>
      <c r="EC17" s="47">
        <v>7.5</v>
      </c>
      <c r="ED17" s="47">
        <v>103.6</v>
      </c>
      <c r="EE17" s="47">
        <v>172.5</v>
      </c>
      <c r="EF17" s="47">
        <v>0.8</v>
      </c>
      <c r="EG17" s="47">
        <v>0.9</v>
      </c>
      <c r="EH17" s="47">
        <v>82.9</v>
      </c>
      <c r="EI17" s="56">
        <v>75.69</v>
      </c>
      <c r="EJ17" s="56">
        <v>57.5</v>
      </c>
      <c r="EK17" s="56">
        <v>75.36</v>
      </c>
      <c r="EL17" s="56">
        <v>57.13</v>
      </c>
      <c r="EM17" s="56">
        <v>76.04</v>
      </c>
      <c r="EN17" s="56">
        <v>57.88</v>
      </c>
      <c r="EO17" s="56">
        <v>54.55</v>
      </c>
      <c r="EP17" s="56">
        <v>58.18</v>
      </c>
      <c r="EQ17" s="56">
        <v>59.35</v>
      </c>
      <c r="ER17" s="56">
        <v>52.67</v>
      </c>
      <c r="ES17" s="56">
        <v>58.5</v>
      </c>
      <c r="ET17" s="56">
        <v>59.98</v>
      </c>
      <c r="EU17" s="56">
        <v>56.51</v>
      </c>
      <c r="EV17" s="56">
        <v>57.84</v>
      </c>
      <c r="EW17" s="56">
        <v>58.69</v>
      </c>
      <c r="EX17" s="54">
        <v>9.836065573770492</v>
      </c>
      <c r="EY17" s="54">
        <v>10.06711409395973</v>
      </c>
      <c r="EZ17" s="54">
        <v>9.615384615384617</v>
      </c>
      <c r="FA17" s="57">
        <v>13.123359580052494</v>
      </c>
      <c r="FB17" s="57">
        <v>9.900990099009901</v>
      </c>
      <c r="FC17" s="57">
        <v>0</v>
      </c>
      <c r="FD17" s="57">
        <v>15.463917525773196</v>
      </c>
      <c r="FE17" s="57">
        <v>10.638297872340425</v>
      </c>
      <c r="FF17" s="57">
        <v>0</v>
      </c>
      <c r="FG17" s="57">
        <v>10.695187165775401</v>
      </c>
      <c r="FH17" s="57">
        <v>9.25925925925926</v>
      </c>
      <c r="FI17" s="57">
        <v>0</v>
      </c>
      <c r="FJ17" s="54">
        <v>4.918032786885246</v>
      </c>
      <c r="FK17" s="54">
        <v>0</v>
      </c>
      <c r="FL17" s="54">
        <v>9.615384615384617</v>
      </c>
      <c r="FM17" s="47">
        <v>7.874015748031496</v>
      </c>
      <c r="FN17" s="47">
        <v>0</v>
      </c>
      <c r="FO17" s="47">
        <v>0</v>
      </c>
      <c r="FP17" s="47">
        <v>0</v>
      </c>
      <c r="FQ17" s="47">
        <v>0</v>
      </c>
      <c r="FR17" s="47">
        <v>0</v>
      </c>
      <c r="FS17" s="47">
        <v>16.0427807486631</v>
      </c>
      <c r="FT17" s="47">
        <v>0</v>
      </c>
      <c r="FU17" s="47">
        <v>0</v>
      </c>
      <c r="FV17" s="117">
        <v>290</v>
      </c>
      <c r="FW17" s="117">
        <v>335</v>
      </c>
      <c r="FX17" s="107">
        <f t="shared" si="0"/>
        <v>86.56716417910447</v>
      </c>
      <c r="FY17" s="119">
        <v>0.5733225654485491</v>
      </c>
      <c r="FZ17" s="94">
        <v>4</v>
      </c>
    </row>
    <row r="18" spans="1:182" ht="11.25">
      <c r="A18" s="93">
        <v>10207</v>
      </c>
      <c r="B18" s="61">
        <v>10207</v>
      </c>
      <c r="C18" s="61">
        <v>16</v>
      </c>
      <c r="D18" s="30" t="s">
        <v>36</v>
      </c>
      <c r="E18" s="30" t="s">
        <v>51</v>
      </c>
      <c r="F18" s="109">
        <v>332.9</v>
      </c>
      <c r="G18" s="94">
        <v>5319</v>
      </c>
      <c r="H18" s="47">
        <f t="shared" si="1"/>
        <v>15.977771102433165</v>
      </c>
      <c r="I18" s="95">
        <f t="shared" si="2"/>
        <v>0.03141969344326701</v>
      </c>
      <c r="J18" s="56">
        <f t="shared" si="3"/>
        <v>0.6440792899264982</v>
      </c>
      <c r="K18" s="94">
        <v>2832</v>
      </c>
      <c r="L18" s="47">
        <f t="shared" si="4"/>
        <v>53.24309080654258</v>
      </c>
      <c r="M18" s="94">
        <v>2487</v>
      </c>
      <c r="N18" s="47">
        <f t="shared" si="5"/>
        <v>46.75690919345742</v>
      </c>
      <c r="O18" s="47">
        <f t="shared" si="6"/>
        <v>113.87213510253318</v>
      </c>
      <c r="P18" s="94">
        <v>1302</v>
      </c>
      <c r="Q18" s="47">
        <f t="shared" si="7"/>
        <v>24.478285391990976</v>
      </c>
      <c r="R18" s="94">
        <v>3496</v>
      </c>
      <c r="S18" s="47">
        <f t="shared" si="8"/>
        <v>65.72664034592968</v>
      </c>
      <c r="T18" s="94">
        <v>521</v>
      </c>
      <c r="U18" s="47">
        <f t="shared" si="9"/>
        <v>9.795074262079337</v>
      </c>
      <c r="V18" s="47">
        <f t="shared" si="10"/>
        <v>52.14530892448513</v>
      </c>
      <c r="W18" s="47">
        <f t="shared" si="11"/>
        <v>40.01536098310292</v>
      </c>
      <c r="X18" s="94">
        <v>5268</v>
      </c>
      <c r="Y18" s="95">
        <f t="shared" si="12"/>
        <v>0.028400305869353416</v>
      </c>
      <c r="Z18" s="56">
        <f t="shared" si="13"/>
        <v>0.5620902758809069</v>
      </c>
      <c r="AA18" s="47">
        <v>63.1</v>
      </c>
      <c r="AB18" s="47">
        <v>35.8</v>
      </c>
      <c r="AC18" s="96">
        <v>247.63</v>
      </c>
      <c r="AD18" s="96">
        <v>92.34</v>
      </c>
      <c r="AE18" s="96">
        <v>3.97</v>
      </c>
      <c r="AF18" s="96">
        <v>169</v>
      </c>
      <c r="AG18" s="95">
        <v>0.646</v>
      </c>
      <c r="AH18" s="95">
        <v>0.81</v>
      </c>
      <c r="AI18" s="97">
        <v>0.6293255246461688</v>
      </c>
      <c r="AJ18" s="97">
        <v>0.5104289260398854</v>
      </c>
      <c r="AK18" s="97">
        <v>0.9097127031019203</v>
      </c>
      <c r="AL18" s="97">
        <v>0.7747126436781608</v>
      </c>
      <c r="AM18" s="97">
        <v>0.7060449493665337</v>
      </c>
      <c r="AN18" s="55">
        <v>191</v>
      </c>
      <c r="AO18" s="55">
        <v>29</v>
      </c>
      <c r="AP18" s="95">
        <v>0.4911593</v>
      </c>
      <c r="AQ18" s="98">
        <v>358572.11264367815</v>
      </c>
      <c r="AR18" s="98">
        <v>380534.6091954023</v>
      </c>
      <c r="AS18" s="94">
        <v>104704.77</v>
      </c>
      <c r="AT18" s="56">
        <v>0.45862</v>
      </c>
      <c r="AU18" s="99">
        <v>0</v>
      </c>
      <c r="AV18" s="99">
        <v>9.5</v>
      </c>
      <c r="AW18" s="99">
        <v>9.46335833814195</v>
      </c>
      <c r="AX18" s="66">
        <v>90.53664166185806</v>
      </c>
      <c r="AY18" s="100">
        <v>25.4</v>
      </c>
      <c r="AZ18" s="99">
        <v>54.43580809434469</v>
      </c>
      <c r="BA18" s="23">
        <f t="shared" si="14"/>
        <v>97.09502708025603</v>
      </c>
      <c r="BB18" s="23">
        <v>2.9049729197439684</v>
      </c>
      <c r="BC18" s="32">
        <v>2.5603151157065485</v>
      </c>
      <c r="BD18" s="101">
        <v>48.66</v>
      </c>
      <c r="BE18" s="101">
        <v>21.12</v>
      </c>
      <c r="BF18" s="101">
        <v>30.22</v>
      </c>
      <c r="BG18" s="47">
        <v>24.1</v>
      </c>
      <c r="BH18" s="102">
        <v>48.9</v>
      </c>
      <c r="BI18" s="24">
        <v>91.55722326454034</v>
      </c>
      <c r="BJ18" s="25">
        <v>89.6</v>
      </c>
      <c r="BK18" s="23">
        <v>6.720986330742428</v>
      </c>
      <c r="BL18" s="26">
        <v>5.82</v>
      </c>
      <c r="BM18" s="26">
        <v>70.13177159590043</v>
      </c>
      <c r="BN18" s="28">
        <v>46.13026819923372</v>
      </c>
      <c r="BO18" s="28">
        <v>0.3831417624521073</v>
      </c>
      <c r="BP18" s="28">
        <v>0.3831417624521073</v>
      </c>
      <c r="BQ18" s="28">
        <v>63.524904214559385</v>
      </c>
      <c r="BR18" s="28">
        <v>13.486590038314176</v>
      </c>
      <c r="BS18" s="28">
        <v>11.954022988505747</v>
      </c>
      <c r="BT18" s="96">
        <v>2.55</v>
      </c>
      <c r="BU18" s="103">
        <v>0</v>
      </c>
      <c r="BV18" s="103">
        <v>34.61538461538461</v>
      </c>
      <c r="BW18" s="28">
        <v>0.4</v>
      </c>
      <c r="BX18" s="28">
        <v>0.2</v>
      </c>
      <c r="BY18" s="28">
        <v>25.8</v>
      </c>
      <c r="BZ18" s="28">
        <v>18.9</v>
      </c>
      <c r="CA18" s="40">
        <v>376.081233546446</v>
      </c>
      <c r="CB18" s="40">
        <v>808.5746521248589</v>
      </c>
      <c r="CC18" s="104" t="s">
        <v>68</v>
      </c>
      <c r="CD18" s="96">
        <v>1</v>
      </c>
      <c r="CE18" s="43">
        <v>2938</v>
      </c>
      <c r="CF18" s="105">
        <v>55.23594660650498</v>
      </c>
      <c r="CG18" s="43">
        <v>1204</v>
      </c>
      <c r="CH18" s="47">
        <v>22.635833803346493</v>
      </c>
      <c r="CI18" s="45">
        <v>1612</v>
      </c>
      <c r="CJ18" s="47">
        <v>30.306448580560257</v>
      </c>
      <c r="CK18" s="28">
        <v>90.74822081169457</v>
      </c>
      <c r="CL18" s="28">
        <v>0.42315829967301405</v>
      </c>
      <c r="CM18" s="28">
        <v>4.731679169070975</v>
      </c>
      <c r="CN18" s="47">
        <v>15.13752644739373</v>
      </c>
      <c r="CO18" s="47">
        <v>18.122555410691003</v>
      </c>
      <c r="CP18" s="28">
        <v>52.86783042394015</v>
      </c>
      <c r="CQ18" s="28">
        <v>45.25</v>
      </c>
      <c r="CR18" s="92">
        <v>116.76195337581541</v>
      </c>
      <c r="CS18" s="92">
        <v>68.63905325443787</v>
      </c>
      <c r="CT18" s="47">
        <v>43.76310272536688</v>
      </c>
      <c r="CU18" s="47">
        <v>11.11111111111111</v>
      </c>
      <c r="CV18" s="47">
        <v>0</v>
      </c>
      <c r="CW18" s="47">
        <v>0</v>
      </c>
      <c r="CX18" s="47">
        <v>0</v>
      </c>
      <c r="CY18" s="53">
        <v>602.6296566837107</v>
      </c>
      <c r="CZ18" s="53">
        <v>653.3864541832669</v>
      </c>
      <c r="DA18" s="53">
        <v>626.905487804878</v>
      </c>
      <c r="DB18" s="53">
        <v>572.7399436675347</v>
      </c>
      <c r="DC18" s="53">
        <v>544.0575029427658</v>
      </c>
      <c r="DD18" s="53">
        <v>558.5618504578898</v>
      </c>
      <c r="DE18" s="55">
        <v>163</v>
      </c>
      <c r="DF18" s="55">
        <v>140</v>
      </c>
      <c r="DG18" s="55">
        <v>151</v>
      </c>
      <c r="DH18" s="55">
        <v>175</v>
      </c>
      <c r="DI18" s="55">
        <v>171</v>
      </c>
      <c r="DJ18" s="55">
        <v>173</v>
      </c>
      <c r="DK18" s="55">
        <v>95</v>
      </c>
      <c r="DL18" s="55">
        <v>101</v>
      </c>
      <c r="DM18" s="55">
        <v>98</v>
      </c>
      <c r="DN18" s="55">
        <v>102</v>
      </c>
      <c r="DO18" s="55">
        <v>120</v>
      </c>
      <c r="DP18" s="55">
        <v>111</v>
      </c>
      <c r="DQ18" s="55">
        <v>108</v>
      </c>
      <c r="DR18" s="55">
        <v>36</v>
      </c>
      <c r="DS18" s="55">
        <v>72</v>
      </c>
      <c r="DT18" s="55">
        <v>106</v>
      </c>
      <c r="DU18" s="55">
        <v>36</v>
      </c>
      <c r="DV18" s="55">
        <v>72</v>
      </c>
      <c r="DW18" s="47">
        <v>211</v>
      </c>
      <c r="DX18" s="47">
        <v>0.6</v>
      </c>
      <c r="DY18" s="47">
        <v>4.6</v>
      </c>
      <c r="DZ18" s="47">
        <v>80.9</v>
      </c>
      <c r="EA18" s="47">
        <v>279</v>
      </c>
      <c r="EB18" s="47">
        <v>0.6</v>
      </c>
      <c r="EC18" s="47">
        <v>8.2</v>
      </c>
      <c r="ED18" s="47">
        <v>103.4</v>
      </c>
      <c r="EE18" s="47">
        <v>140.2</v>
      </c>
      <c r="EF18" s="47">
        <v>0.6</v>
      </c>
      <c r="EG18" s="47">
        <v>0.9</v>
      </c>
      <c r="EH18" s="47">
        <v>57.4</v>
      </c>
      <c r="EI18" s="56">
        <v>75.75</v>
      </c>
      <c r="EJ18" s="56">
        <v>56.91</v>
      </c>
      <c r="EK18" s="56">
        <v>73.07</v>
      </c>
      <c r="EL18" s="56">
        <v>54.62</v>
      </c>
      <c r="EM18" s="56">
        <v>78.54</v>
      </c>
      <c r="EN18" s="56">
        <v>59.3</v>
      </c>
      <c r="EO18" s="56">
        <v>55.36</v>
      </c>
      <c r="EP18" s="56">
        <v>57.27</v>
      </c>
      <c r="EQ18" s="56">
        <v>58.44</v>
      </c>
      <c r="ER18" s="56">
        <v>53.38</v>
      </c>
      <c r="ES18" s="56">
        <v>55.84</v>
      </c>
      <c r="ET18" s="56">
        <v>57.32</v>
      </c>
      <c r="EU18" s="56">
        <v>57.42</v>
      </c>
      <c r="EV18" s="56">
        <v>58.75</v>
      </c>
      <c r="EW18" s="56">
        <v>59.6</v>
      </c>
      <c r="EX18" s="54">
        <v>9.7799511002445</v>
      </c>
      <c r="EY18" s="54">
        <v>12.165450121654501</v>
      </c>
      <c r="EZ18" s="54">
        <v>7.371007371007371</v>
      </c>
      <c r="FA18" s="57">
        <v>12.302284710017574</v>
      </c>
      <c r="FB18" s="57">
        <v>9.1324200913242</v>
      </c>
      <c r="FC18" s="57">
        <v>0</v>
      </c>
      <c r="FD18" s="57">
        <v>14.184397163120567</v>
      </c>
      <c r="FE18" s="57">
        <v>8.849557522123893</v>
      </c>
      <c r="FF18" s="57">
        <v>0</v>
      </c>
      <c r="FG18" s="57">
        <v>10.452961672473869</v>
      </c>
      <c r="FH18" s="57">
        <v>9.433962264150942</v>
      </c>
      <c r="FI18" s="57">
        <v>0</v>
      </c>
      <c r="FJ18" s="54">
        <v>3.667481662591687</v>
      </c>
      <c r="FK18" s="54">
        <v>4.866180048661801</v>
      </c>
      <c r="FL18" s="54">
        <v>2.457002457002457</v>
      </c>
      <c r="FM18" s="47">
        <v>3.51493848857645</v>
      </c>
      <c r="FN18" s="47">
        <v>4.5662100456621</v>
      </c>
      <c r="FO18" s="47">
        <v>0</v>
      </c>
      <c r="FP18" s="47">
        <v>3.5460992907801416</v>
      </c>
      <c r="FQ18" s="47">
        <v>8.849557522123893</v>
      </c>
      <c r="FR18" s="47">
        <v>0</v>
      </c>
      <c r="FS18" s="47">
        <v>3.484320557491289</v>
      </c>
      <c r="FT18" s="47">
        <v>0</v>
      </c>
      <c r="FU18" s="47">
        <v>0</v>
      </c>
      <c r="FV18" s="117">
        <v>277</v>
      </c>
      <c r="FW18" s="117">
        <v>329</v>
      </c>
      <c r="FX18" s="107">
        <f t="shared" si="0"/>
        <v>84.19452887537993</v>
      </c>
      <c r="FY18" s="119">
        <v>0.6252972926962378</v>
      </c>
      <c r="FZ18" s="94">
        <v>4</v>
      </c>
    </row>
    <row r="19" spans="1:182" ht="11.25">
      <c r="A19" s="93">
        <v>10208</v>
      </c>
      <c r="B19" s="61">
        <v>10208</v>
      </c>
      <c r="C19" s="61">
        <v>17</v>
      </c>
      <c r="D19" s="30" t="s">
        <v>37</v>
      </c>
      <c r="E19" s="30" t="s">
        <v>51</v>
      </c>
      <c r="F19" s="109">
        <v>3244</v>
      </c>
      <c r="G19" s="94">
        <v>30964</v>
      </c>
      <c r="H19" s="47">
        <f t="shared" si="1"/>
        <v>9.545006165228113</v>
      </c>
      <c r="I19" s="95">
        <f t="shared" si="2"/>
        <v>0.18290644628263206</v>
      </c>
      <c r="J19" s="56">
        <f t="shared" si="3"/>
        <v>3.7494399573762154</v>
      </c>
      <c r="K19" s="94">
        <v>17162</v>
      </c>
      <c r="L19" s="47">
        <f t="shared" si="4"/>
        <v>55.42565560005167</v>
      </c>
      <c r="M19" s="94">
        <v>13802</v>
      </c>
      <c r="N19" s="47">
        <f t="shared" si="5"/>
        <v>44.57434439994833</v>
      </c>
      <c r="O19" s="47">
        <f t="shared" si="6"/>
        <v>124.34429792783655</v>
      </c>
      <c r="P19" s="94">
        <v>7785</v>
      </c>
      <c r="Q19" s="47">
        <f t="shared" si="7"/>
        <v>25.142100503810877</v>
      </c>
      <c r="R19" s="94">
        <v>21668</v>
      </c>
      <c r="S19" s="47">
        <f t="shared" si="8"/>
        <v>69.97803901304741</v>
      </c>
      <c r="T19" s="94">
        <v>1511</v>
      </c>
      <c r="U19" s="47">
        <f t="shared" si="9"/>
        <v>4.879860483141713</v>
      </c>
      <c r="V19" s="47">
        <f t="shared" si="10"/>
        <v>42.901975263060734</v>
      </c>
      <c r="W19" s="47">
        <f t="shared" si="11"/>
        <v>19.40912010276172</v>
      </c>
      <c r="X19" s="94">
        <v>43407</v>
      </c>
      <c r="Y19" s="95">
        <f t="shared" si="12"/>
        <v>0.2340114041137099</v>
      </c>
      <c r="Z19" s="56">
        <f t="shared" si="13"/>
        <v>4.631483030592734</v>
      </c>
      <c r="AA19" s="47">
        <v>36.3</v>
      </c>
      <c r="AB19" s="47">
        <v>33.7</v>
      </c>
      <c r="AC19" s="96" t="s">
        <v>72</v>
      </c>
      <c r="AD19" s="96" t="s">
        <v>72</v>
      </c>
      <c r="AE19" s="96" t="s">
        <v>72</v>
      </c>
      <c r="AF19" s="96" t="s">
        <v>72</v>
      </c>
      <c r="AG19" s="95">
        <v>0.67</v>
      </c>
      <c r="AH19" s="95">
        <v>0.762</v>
      </c>
      <c r="AI19" s="97">
        <v>0.6764844904883073</v>
      </c>
      <c r="AJ19" s="97">
        <v>0.5064562535748549</v>
      </c>
      <c r="AK19" s="97">
        <v>0.9243181989983936</v>
      </c>
      <c r="AL19" s="97">
        <v>0.8795010476051259</v>
      </c>
      <c r="AM19" s="97">
        <v>0.7466899976666704</v>
      </c>
      <c r="AN19" s="55">
        <v>94</v>
      </c>
      <c r="AO19" s="55">
        <v>12</v>
      </c>
      <c r="AP19" s="95">
        <v>0.4385066</v>
      </c>
      <c r="AQ19" s="98">
        <v>449604.13506797253</v>
      </c>
      <c r="AR19" s="98">
        <v>464690.8435901184</v>
      </c>
      <c r="AS19" s="94">
        <v>150731.84</v>
      </c>
      <c r="AT19" s="56">
        <v>0.48023</v>
      </c>
      <c r="AU19" s="99">
        <v>4.859876706629855</v>
      </c>
      <c r="AV19" s="99">
        <v>8.849892212851254</v>
      </c>
      <c r="AW19" s="99">
        <v>13.709768919481109</v>
      </c>
      <c r="AX19" s="66">
        <v>86.2902310805189</v>
      </c>
      <c r="AY19" s="100">
        <v>23.5</v>
      </c>
      <c r="AZ19" s="99">
        <v>56.31951466127402</v>
      </c>
      <c r="BA19" s="23">
        <f t="shared" si="14"/>
        <v>97.04242653311915</v>
      </c>
      <c r="BB19" s="23">
        <v>2.9575734668808464</v>
      </c>
      <c r="BC19" s="32">
        <v>2.6268543891146177</v>
      </c>
      <c r="BD19" s="101">
        <v>41.93</v>
      </c>
      <c r="BE19" s="101">
        <v>23.8</v>
      </c>
      <c r="BF19" s="101">
        <v>34.27</v>
      </c>
      <c r="BG19" s="47">
        <v>18.7</v>
      </c>
      <c r="BH19" s="102">
        <v>42.5</v>
      </c>
      <c r="BI19" s="24">
        <v>92.81038795167899</v>
      </c>
      <c r="BJ19" s="25">
        <v>90.9</v>
      </c>
      <c r="BK19" s="23">
        <v>8.062740693196405</v>
      </c>
      <c r="BL19" s="26">
        <v>7.33</v>
      </c>
      <c r="BM19" s="26">
        <v>72.41912031988367</v>
      </c>
      <c r="BN19" s="28">
        <v>22.51132875310627</v>
      </c>
      <c r="BO19" s="28">
        <v>0</v>
      </c>
      <c r="BP19" s="28">
        <v>1.1840374214296157</v>
      </c>
      <c r="BQ19" s="28">
        <v>76.0122789065926</v>
      </c>
      <c r="BR19" s="28">
        <v>25.82955708229791</v>
      </c>
      <c r="BS19" s="28">
        <v>12.483555035813477</v>
      </c>
      <c r="BT19" s="96">
        <v>1.5</v>
      </c>
      <c r="BU19" s="103">
        <v>0.34965034965034963</v>
      </c>
      <c r="BV19" s="103">
        <v>22.377622377622377</v>
      </c>
      <c r="BW19" s="28">
        <v>1.2</v>
      </c>
      <c r="BX19" s="28">
        <v>0.2</v>
      </c>
      <c r="BY19" s="28">
        <v>26.1</v>
      </c>
      <c r="BZ19" s="28">
        <v>14</v>
      </c>
      <c r="CA19" s="40">
        <v>564.1984376043266</v>
      </c>
      <c r="CB19" s="40">
        <v>1859.517927488816</v>
      </c>
      <c r="CC19" s="104" t="s">
        <v>68</v>
      </c>
      <c r="CD19" s="96">
        <v>1</v>
      </c>
      <c r="CE19" s="43">
        <v>15259</v>
      </c>
      <c r="CF19" s="105">
        <v>49.27980881023124</v>
      </c>
      <c r="CG19" s="43">
        <v>4216</v>
      </c>
      <c r="CH19" s="47">
        <v>13.615811910605865</v>
      </c>
      <c r="CI19" s="45">
        <v>24147</v>
      </c>
      <c r="CJ19" s="47">
        <v>77.98411058002841</v>
      </c>
      <c r="CK19" s="28">
        <v>83.98698990204608</v>
      </c>
      <c r="CL19" s="28">
        <v>4.557316289096479</v>
      </c>
      <c r="CM19" s="28">
        <v>9.523089141863016</v>
      </c>
      <c r="CN19" s="47">
        <v>17.540940206497485</v>
      </c>
      <c r="CO19" s="47">
        <v>25.301733596664473</v>
      </c>
      <c r="CP19" s="28">
        <v>48.77932783766646</v>
      </c>
      <c r="CQ19" s="28">
        <v>40.84602368866328</v>
      </c>
      <c r="CR19" s="92">
        <v>107.71855315993334</v>
      </c>
      <c r="CS19" s="92">
        <v>47.71151178918169</v>
      </c>
      <c r="CT19" s="47">
        <v>62.4138320714205</v>
      </c>
      <c r="CU19" s="47">
        <v>2.9494858176065093</v>
      </c>
      <c r="CV19" s="47">
        <v>5.048210409409864</v>
      </c>
      <c r="CW19" s="47">
        <v>15.144631228229592</v>
      </c>
      <c r="CX19" s="47">
        <v>20.192841637639457</v>
      </c>
      <c r="CY19" s="53">
        <v>446.3062917908644</v>
      </c>
      <c r="CZ19" s="53">
        <v>358.40625581828334</v>
      </c>
      <c r="DA19" s="53">
        <v>405.52796372273815</v>
      </c>
      <c r="DB19" s="53">
        <v>610.2802976130903</v>
      </c>
      <c r="DC19" s="53">
        <v>505.1030204078482</v>
      </c>
      <c r="DD19" s="53">
        <v>558.2898392674434</v>
      </c>
      <c r="DE19" s="55">
        <v>118</v>
      </c>
      <c r="DF19" s="55">
        <v>121</v>
      </c>
      <c r="DG19" s="55">
        <v>120</v>
      </c>
      <c r="DH19" s="55">
        <v>79</v>
      </c>
      <c r="DI19" s="55">
        <v>83</v>
      </c>
      <c r="DJ19" s="55">
        <v>81</v>
      </c>
      <c r="DK19" s="55">
        <v>113</v>
      </c>
      <c r="DL19" s="55">
        <v>96</v>
      </c>
      <c r="DM19" s="55">
        <v>105</v>
      </c>
      <c r="DN19" s="55">
        <v>77</v>
      </c>
      <c r="DO19" s="55">
        <v>69</v>
      </c>
      <c r="DP19" s="55">
        <v>73</v>
      </c>
      <c r="DQ19" s="55">
        <v>131</v>
      </c>
      <c r="DR19" s="55">
        <v>21</v>
      </c>
      <c r="DS19" s="55">
        <v>77</v>
      </c>
      <c r="DT19" s="55">
        <v>123</v>
      </c>
      <c r="DU19" s="55">
        <v>20</v>
      </c>
      <c r="DV19" s="55">
        <v>75</v>
      </c>
      <c r="DW19" s="47">
        <v>939</v>
      </c>
      <c r="DX19" s="47">
        <v>2.7</v>
      </c>
      <c r="DY19" s="47">
        <v>6.8</v>
      </c>
      <c r="DZ19" s="47">
        <v>79.8</v>
      </c>
      <c r="EA19" s="47">
        <v>1290.65</v>
      </c>
      <c r="EB19" s="47">
        <v>2.8</v>
      </c>
      <c r="EC19" s="47">
        <v>11.7</v>
      </c>
      <c r="ED19" s="47">
        <v>104.6</v>
      </c>
      <c r="EE19" s="47">
        <v>573.35</v>
      </c>
      <c r="EF19" s="47">
        <v>2.5</v>
      </c>
      <c r="EG19" s="47">
        <v>1.8</v>
      </c>
      <c r="EH19" s="47">
        <v>54</v>
      </c>
      <c r="EI19" s="56">
        <v>76.27</v>
      </c>
      <c r="EJ19" s="56">
        <v>57.62</v>
      </c>
      <c r="EK19" s="56">
        <v>74.28</v>
      </c>
      <c r="EL19" s="56">
        <v>55.67</v>
      </c>
      <c r="EM19" s="56">
        <v>78.33</v>
      </c>
      <c r="EN19" s="56">
        <v>59.64</v>
      </c>
      <c r="EO19" s="56">
        <v>55.16</v>
      </c>
      <c r="EP19" s="56">
        <v>62.99</v>
      </c>
      <c r="EQ19" s="56">
        <v>64.64</v>
      </c>
      <c r="ER19" s="56">
        <v>51.66</v>
      </c>
      <c r="ES19" s="56">
        <v>60.41</v>
      </c>
      <c r="ET19" s="56">
        <v>62.84</v>
      </c>
      <c r="EU19" s="56">
        <v>58.8</v>
      </c>
      <c r="EV19" s="56">
        <v>65.67</v>
      </c>
      <c r="EW19" s="56">
        <v>66.52</v>
      </c>
      <c r="EX19" s="54">
        <v>10.031808172253488</v>
      </c>
      <c r="EY19" s="54">
        <v>11.315417256011315</v>
      </c>
      <c r="EZ19" s="54">
        <v>8.646998982706004</v>
      </c>
      <c r="FA19" s="57">
        <v>12.393162393162392</v>
      </c>
      <c r="FB19" s="57">
        <v>8.825526137135098</v>
      </c>
      <c r="FC19" s="57">
        <v>3.6900369003690034</v>
      </c>
      <c r="FD19" s="57">
        <v>14.987510407993339</v>
      </c>
      <c r="FE19" s="57">
        <v>10.204081632653061</v>
      </c>
      <c r="FF19" s="57">
        <v>7.352941176470588</v>
      </c>
      <c r="FG19" s="57">
        <v>9.657594381035997</v>
      </c>
      <c r="FH19" s="57">
        <v>8.708272859216255</v>
      </c>
      <c r="FI19" s="57">
        <v>7.407407407407407</v>
      </c>
      <c r="FJ19" s="54">
        <v>9.053095179838513</v>
      </c>
      <c r="FK19" s="54">
        <v>8.958038661008958</v>
      </c>
      <c r="FL19" s="54">
        <v>9.155645981688709</v>
      </c>
      <c r="FM19" s="47">
        <v>10.256410256410257</v>
      </c>
      <c r="FN19" s="47">
        <v>7.46775288526816</v>
      </c>
      <c r="FO19" s="47">
        <v>7.380073800738007</v>
      </c>
      <c r="FP19" s="47">
        <v>9.991673605328893</v>
      </c>
      <c r="FQ19" s="47">
        <v>8.928571428571429</v>
      </c>
      <c r="FR19" s="47">
        <v>0</v>
      </c>
      <c r="FS19" s="47">
        <v>10.535557506584723</v>
      </c>
      <c r="FT19" s="47">
        <v>5.805515239477503</v>
      </c>
      <c r="FU19" s="47">
        <v>14.814814814814815</v>
      </c>
      <c r="FV19" s="117">
        <v>665</v>
      </c>
      <c r="FW19" s="117">
        <v>939</v>
      </c>
      <c r="FX19" s="107">
        <f t="shared" si="0"/>
        <v>70.82002129925452</v>
      </c>
      <c r="FY19" s="119">
        <v>0.6049153183839526</v>
      </c>
      <c r="FZ19" s="94">
        <v>2</v>
      </c>
    </row>
    <row r="20" spans="1:182" ht="11.25">
      <c r="A20" s="93">
        <v>10209</v>
      </c>
      <c r="B20" s="61">
        <v>10209</v>
      </c>
      <c r="C20" s="61">
        <v>18</v>
      </c>
      <c r="D20" s="30" t="s">
        <v>38</v>
      </c>
      <c r="E20" s="30" t="s">
        <v>51</v>
      </c>
      <c r="F20" s="109">
        <v>440.3</v>
      </c>
      <c r="G20" s="94">
        <v>9191</v>
      </c>
      <c r="H20" s="47">
        <f t="shared" si="1"/>
        <v>20.874403815580287</v>
      </c>
      <c r="I20" s="95">
        <f t="shared" si="2"/>
        <v>0.054291859830243865</v>
      </c>
      <c r="J20" s="56">
        <f t="shared" si="3"/>
        <v>1.112940920044077</v>
      </c>
      <c r="K20" s="94">
        <v>4898</v>
      </c>
      <c r="L20" s="47">
        <f t="shared" si="4"/>
        <v>53.29126319225329</v>
      </c>
      <c r="M20" s="94">
        <v>4293</v>
      </c>
      <c r="N20" s="47">
        <f t="shared" si="5"/>
        <v>46.70873680774671</v>
      </c>
      <c r="O20" s="47">
        <f t="shared" si="6"/>
        <v>114.09270906126252</v>
      </c>
      <c r="P20" s="94">
        <v>2309</v>
      </c>
      <c r="Q20" s="47">
        <f t="shared" si="7"/>
        <v>25.12240235012512</v>
      </c>
      <c r="R20" s="94">
        <v>5818</v>
      </c>
      <c r="S20" s="47">
        <f t="shared" si="8"/>
        <v>63.3010553802633</v>
      </c>
      <c r="T20" s="94">
        <v>1064</v>
      </c>
      <c r="U20" s="47">
        <f t="shared" si="9"/>
        <v>11.576542269611577</v>
      </c>
      <c r="V20" s="47">
        <f t="shared" si="10"/>
        <v>57.97524922653833</v>
      </c>
      <c r="W20" s="47">
        <f t="shared" si="11"/>
        <v>46.08055435253357</v>
      </c>
      <c r="X20" s="94">
        <v>9344</v>
      </c>
      <c r="Y20" s="95">
        <f t="shared" si="12"/>
        <v>0.05037442255946058</v>
      </c>
      <c r="Z20" s="56">
        <f t="shared" si="13"/>
        <v>0.9969953564599836</v>
      </c>
      <c r="AA20" s="47">
        <v>70</v>
      </c>
      <c r="AB20" s="47">
        <v>18.9</v>
      </c>
      <c r="AC20" s="96">
        <v>195.09</v>
      </c>
      <c r="AD20" s="96">
        <v>79.6</v>
      </c>
      <c r="AE20" s="96">
        <v>6.77</v>
      </c>
      <c r="AF20" s="96">
        <v>63</v>
      </c>
      <c r="AG20" s="95">
        <v>0.656</v>
      </c>
      <c r="AH20" s="95">
        <v>0.757</v>
      </c>
      <c r="AI20" s="97">
        <v>0.6200136606478663</v>
      </c>
      <c r="AJ20" s="97">
        <v>0.5419401723483124</v>
      </c>
      <c r="AK20" s="97">
        <v>0.97</v>
      </c>
      <c r="AL20" s="97">
        <v>0.7512520868113521</v>
      </c>
      <c r="AM20" s="97">
        <v>0.7208014799518827</v>
      </c>
      <c r="AN20" s="55">
        <v>156</v>
      </c>
      <c r="AO20" s="55">
        <v>25</v>
      </c>
      <c r="AP20" s="95">
        <v>0.5305933</v>
      </c>
      <c r="AQ20" s="98">
        <v>436438.8180300501</v>
      </c>
      <c r="AR20" s="98">
        <v>461608.9632721202</v>
      </c>
      <c r="AS20" s="94">
        <v>140252.76</v>
      </c>
      <c r="AT20" s="56">
        <v>0.46434</v>
      </c>
      <c r="AU20" s="99">
        <v>0</v>
      </c>
      <c r="AV20" s="99">
        <v>3.5</v>
      </c>
      <c r="AW20" s="99">
        <v>3.4661446338093045</v>
      </c>
      <c r="AX20" s="66">
        <v>96.53385536619069</v>
      </c>
      <c r="AY20" s="100">
        <v>20.7</v>
      </c>
      <c r="AZ20" s="99">
        <v>53.614833281396066</v>
      </c>
      <c r="BA20" s="23">
        <f t="shared" si="14"/>
        <v>100</v>
      </c>
      <c r="BB20" s="23">
        <v>0</v>
      </c>
      <c r="BC20" s="32">
        <v>0</v>
      </c>
      <c r="BD20" s="101">
        <v>50.48</v>
      </c>
      <c r="BE20" s="101">
        <v>17.12</v>
      </c>
      <c r="BF20" s="101">
        <v>32.41</v>
      </c>
      <c r="BG20" s="47">
        <v>11.1</v>
      </c>
      <c r="BH20" s="102">
        <v>41.5</v>
      </c>
      <c r="BI20" s="24">
        <v>91.30570271112497</v>
      </c>
      <c r="BJ20" s="25">
        <v>89.2</v>
      </c>
      <c r="BK20" s="23">
        <v>7.678755666718774</v>
      </c>
      <c r="BL20" s="26">
        <v>7.03</v>
      </c>
      <c r="BM20" s="26">
        <v>63.02495435179549</v>
      </c>
      <c r="BN20" s="28">
        <v>53.213689482470784</v>
      </c>
      <c r="BO20" s="28">
        <v>0</v>
      </c>
      <c r="BP20" s="28">
        <v>0</v>
      </c>
      <c r="BQ20" s="28">
        <v>59.390651085141904</v>
      </c>
      <c r="BR20" s="28">
        <v>18.280467445742904</v>
      </c>
      <c r="BS20" s="28">
        <v>9.432387312186979</v>
      </c>
      <c r="BT20" s="96">
        <v>0.11</v>
      </c>
      <c r="BU20" s="103">
        <v>1.5151515151515151</v>
      </c>
      <c r="BV20" s="103">
        <v>25.757575757575758</v>
      </c>
      <c r="BW20" s="28">
        <v>2</v>
      </c>
      <c r="BX20" s="28">
        <v>0.1</v>
      </c>
      <c r="BY20" s="28">
        <v>25.5</v>
      </c>
      <c r="BZ20" s="28">
        <v>13.7</v>
      </c>
      <c r="CA20" s="40">
        <v>600.3711385219954</v>
      </c>
      <c r="CB20" s="40">
        <v>1113.415565986246</v>
      </c>
      <c r="CC20" s="104" t="s">
        <v>69</v>
      </c>
      <c r="CD20" s="96">
        <v>65</v>
      </c>
      <c r="CE20" s="43">
        <v>4530</v>
      </c>
      <c r="CF20" s="105">
        <v>49.287346317049284</v>
      </c>
      <c r="CG20" s="43">
        <v>1825</v>
      </c>
      <c r="CH20" s="47">
        <v>19.856381242519856</v>
      </c>
      <c r="CI20" s="45">
        <v>7896</v>
      </c>
      <c r="CJ20" s="47">
        <v>85.91012947448591</v>
      </c>
      <c r="CK20" s="28">
        <v>86.21602947950254</v>
      </c>
      <c r="CL20" s="28">
        <v>6.356517733763242</v>
      </c>
      <c r="CM20" s="28">
        <v>4.26070935052971</v>
      </c>
      <c r="CN20" s="47">
        <v>15.039152464302164</v>
      </c>
      <c r="CO20" s="47">
        <v>17.741935483870968</v>
      </c>
      <c r="CP20" s="28">
        <v>55.46006066734075</v>
      </c>
      <c r="CQ20" s="28">
        <v>45.011086474501106</v>
      </c>
      <c r="CR20" s="92">
        <v>112.37137674500772</v>
      </c>
      <c r="CS20" s="92">
        <v>25.023969319271334</v>
      </c>
      <c r="CT20" s="47">
        <v>52.18884120171674</v>
      </c>
      <c r="CU20" s="47">
        <v>8.097281831187411</v>
      </c>
      <c r="CV20" s="47">
        <v>11.564704521799468</v>
      </c>
      <c r="CW20" s="47">
        <v>0</v>
      </c>
      <c r="CX20" s="47">
        <v>11.564704521799468</v>
      </c>
      <c r="CY20" s="53">
        <v>702.2834984920294</v>
      </c>
      <c r="CZ20" s="53">
        <v>739.2536608408125</v>
      </c>
      <c r="DA20" s="53">
        <v>719.9188823794502</v>
      </c>
      <c r="DB20" s="53">
        <v>599.808202037834</v>
      </c>
      <c r="DC20" s="53">
        <v>544.2319577405096</v>
      </c>
      <c r="DD20" s="53">
        <v>572.336161584561</v>
      </c>
      <c r="DE20" s="55">
        <v>83</v>
      </c>
      <c r="DF20" s="55">
        <v>67</v>
      </c>
      <c r="DG20" s="55">
        <v>75</v>
      </c>
      <c r="DH20" s="55">
        <v>101</v>
      </c>
      <c r="DI20" s="55">
        <v>94</v>
      </c>
      <c r="DJ20" s="55">
        <v>98</v>
      </c>
      <c r="DK20" s="55">
        <v>51</v>
      </c>
      <c r="DL20" s="55">
        <v>57</v>
      </c>
      <c r="DM20" s="55">
        <v>54</v>
      </c>
      <c r="DN20" s="55">
        <v>60</v>
      </c>
      <c r="DO20" s="55">
        <v>71</v>
      </c>
      <c r="DP20" s="55">
        <v>65</v>
      </c>
      <c r="DQ20" s="55">
        <v>138</v>
      </c>
      <c r="DR20" s="55">
        <v>12</v>
      </c>
      <c r="DS20" s="55">
        <v>76</v>
      </c>
      <c r="DT20" s="55">
        <v>138</v>
      </c>
      <c r="DU20" s="55">
        <v>14</v>
      </c>
      <c r="DV20" s="55">
        <v>79</v>
      </c>
      <c r="DW20" s="47">
        <v>455.2</v>
      </c>
      <c r="DX20" s="47">
        <v>1.3</v>
      </c>
      <c r="DY20" s="47">
        <v>4.7</v>
      </c>
      <c r="DZ20" s="47">
        <v>104.2</v>
      </c>
      <c r="EA20" s="47">
        <v>549.55</v>
      </c>
      <c r="EB20" s="47">
        <v>1.2</v>
      </c>
      <c r="EC20" s="47">
        <v>8.3</v>
      </c>
      <c r="ED20" s="47">
        <v>120.6</v>
      </c>
      <c r="EE20" s="47">
        <v>357.1</v>
      </c>
      <c r="EF20" s="47">
        <v>1.6</v>
      </c>
      <c r="EG20" s="47">
        <v>1</v>
      </c>
      <c r="EH20" s="47">
        <v>87.2</v>
      </c>
      <c r="EI20" s="56">
        <v>77.33</v>
      </c>
      <c r="EJ20" s="56">
        <v>59.43</v>
      </c>
      <c r="EK20" s="56">
        <v>76.07</v>
      </c>
      <c r="EL20" s="56">
        <v>57.6</v>
      </c>
      <c r="EM20" s="56">
        <v>78.64</v>
      </c>
      <c r="EN20" s="56">
        <v>61.33</v>
      </c>
      <c r="EO20" s="56">
        <v>57.39</v>
      </c>
      <c r="EP20" s="56">
        <v>63.9</v>
      </c>
      <c r="EQ20" s="56">
        <v>65.55</v>
      </c>
      <c r="ER20" s="56">
        <v>55.94</v>
      </c>
      <c r="ES20" s="56">
        <v>62.1</v>
      </c>
      <c r="ET20" s="56">
        <v>64.53</v>
      </c>
      <c r="EU20" s="56">
        <v>58.9</v>
      </c>
      <c r="EV20" s="56">
        <v>65.77</v>
      </c>
      <c r="EW20" s="56">
        <v>66.62</v>
      </c>
      <c r="EX20" s="54">
        <v>10.362694300518134</v>
      </c>
      <c r="EY20" s="54">
        <v>11.611030478955007</v>
      </c>
      <c r="EZ20" s="54">
        <v>9.06344410876133</v>
      </c>
      <c r="FA20" s="57">
        <v>12.429378531073446</v>
      </c>
      <c r="FB20" s="57">
        <v>7.832898172323759</v>
      </c>
      <c r="FC20" s="57">
        <v>0</v>
      </c>
      <c r="FD20" s="57">
        <v>15.625</v>
      </c>
      <c r="FE20" s="57">
        <v>10.362694300518134</v>
      </c>
      <c r="FF20" s="57">
        <v>0</v>
      </c>
      <c r="FG20" s="57">
        <v>9.153318077803204</v>
      </c>
      <c r="FH20" s="57">
        <v>10.526315789473683</v>
      </c>
      <c r="FI20" s="57">
        <v>0</v>
      </c>
      <c r="FJ20" s="54">
        <v>13.323464100666174</v>
      </c>
      <c r="FK20" s="54">
        <v>13.062409288824384</v>
      </c>
      <c r="FL20" s="54">
        <v>13.595166163141993</v>
      </c>
      <c r="FM20" s="47">
        <v>12.429378531073446</v>
      </c>
      <c r="FN20" s="47">
        <v>13.054830287206265</v>
      </c>
      <c r="FO20" s="47">
        <v>25.31645569620253</v>
      </c>
      <c r="FP20" s="47">
        <v>15.625</v>
      </c>
      <c r="FQ20" s="47">
        <v>5.181347150259067</v>
      </c>
      <c r="FR20" s="47">
        <v>22.22222222222222</v>
      </c>
      <c r="FS20" s="47">
        <v>9.153318077803204</v>
      </c>
      <c r="FT20" s="47">
        <v>21.052631578947366</v>
      </c>
      <c r="FU20" s="47">
        <v>29.41176470588235</v>
      </c>
      <c r="FV20" s="117">
        <v>530</v>
      </c>
      <c r="FW20" s="117">
        <v>639</v>
      </c>
      <c r="FX20" s="107">
        <f t="shared" si="0"/>
        <v>82.94209702660407</v>
      </c>
      <c r="FY20" s="119">
        <v>0.5315370128929446</v>
      </c>
      <c r="FZ20" s="94">
        <v>2</v>
      </c>
    </row>
    <row r="21" spans="1:182" ht="11.25">
      <c r="A21" s="93">
        <v>10210</v>
      </c>
      <c r="B21" s="61">
        <v>10210</v>
      </c>
      <c r="C21" s="61">
        <v>19</v>
      </c>
      <c r="D21" s="30" t="s">
        <v>39</v>
      </c>
      <c r="E21" s="30" t="s">
        <v>51</v>
      </c>
      <c r="F21" s="109">
        <v>160.7</v>
      </c>
      <c r="G21" s="94">
        <v>9043</v>
      </c>
      <c r="H21" s="47">
        <f t="shared" si="1"/>
        <v>56.27255756067206</v>
      </c>
      <c r="I21" s="95">
        <f t="shared" si="2"/>
        <v>0.05341761380098959</v>
      </c>
      <c r="J21" s="56">
        <f t="shared" si="3"/>
        <v>1.095019556082971</v>
      </c>
      <c r="K21" s="94">
        <v>4602</v>
      </c>
      <c r="L21" s="47">
        <f t="shared" si="4"/>
        <v>50.89019130819418</v>
      </c>
      <c r="M21" s="94">
        <v>4441</v>
      </c>
      <c r="N21" s="47">
        <f t="shared" si="5"/>
        <v>49.10980869180582</v>
      </c>
      <c r="O21" s="47">
        <f t="shared" si="6"/>
        <v>103.62530961495159</v>
      </c>
      <c r="P21" s="94">
        <v>2324</v>
      </c>
      <c r="Q21" s="47">
        <f t="shared" si="7"/>
        <v>25.69943602786686</v>
      </c>
      <c r="R21" s="94">
        <v>5797</v>
      </c>
      <c r="S21" s="47">
        <f t="shared" si="8"/>
        <v>64.10483246710163</v>
      </c>
      <c r="T21" s="94">
        <v>922</v>
      </c>
      <c r="U21" s="47">
        <f t="shared" si="9"/>
        <v>10.195731505031516</v>
      </c>
      <c r="V21" s="47">
        <f t="shared" si="10"/>
        <v>55.99447990339831</v>
      </c>
      <c r="W21" s="47">
        <f t="shared" si="11"/>
        <v>39.672977624784856</v>
      </c>
      <c r="X21" s="94">
        <v>8608</v>
      </c>
      <c r="Y21" s="95">
        <f t="shared" si="12"/>
        <v>0.046406574207174305</v>
      </c>
      <c r="Z21" s="56">
        <f t="shared" si="13"/>
        <v>0.9184649003004643</v>
      </c>
      <c r="AA21" s="47">
        <v>60</v>
      </c>
      <c r="AB21" s="47">
        <v>31.5</v>
      </c>
      <c r="AC21" s="96">
        <v>158.47</v>
      </c>
      <c r="AD21" s="96">
        <v>88.58</v>
      </c>
      <c r="AE21" s="96">
        <v>1.6</v>
      </c>
      <c r="AF21" s="96">
        <v>129</v>
      </c>
      <c r="AG21" s="95">
        <v>0.648</v>
      </c>
      <c r="AH21" s="95">
        <v>0.778</v>
      </c>
      <c r="AI21" s="97">
        <v>0.6770357518401683</v>
      </c>
      <c r="AJ21" s="97">
        <v>0.5322764816136347</v>
      </c>
      <c r="AK21" s="97">
        <v>0.9215580513418904</v>
      </c>
      <c r="AL21" s="97">
        <v>0.783628136569313</v>
      </c>
      <c r="AM21" s="97">
        <v>0.7286246053412516</v>
      </c>
      <c r="AN21" s="55">
        <v>132</v>
      </c>
      <c r="AO21" s="55">
        <v>18</v>
      </c>
      <c r="AP21" s="95">
        <v>0.4376643</v>
      </c>
      <c r="AQ21" s="98">
        <v>506420.1308103661</v>
      </c>
      <c r="AR21" s="98">
        <v>525815.3356643356</v>
      </c>
      <c r="AS21" s="94">
        <v>170245.9</v>
      </c>
      <c r="AT21" s="56">
        <v>0.49665</v>
      </c>
      <c r="AU21" s="99">
        <v>2.451325357729299</v>
      </c>
      <c r="AV21" s="99">
        <v>4.081632653061224</v>
      </c>
      <c r="AW21" s="99">
        <v>6.532958010790523</v>
      </c>
      <c r="AX21" s="66">
        <v>93.46704198920948</v>
      </c>
      <c r="AY21" s="100">
        <v>32.9</v>
      </c>
      <c r="AZ21" s="99">
        <v>52.991188746328646</v>
      </c>
      <c r="BA21" s="23">
        <f t="shared" si="14"/>
        <v>96.44107351225205</v>
      </c>
      <c r="BB21" s="23">
        <v>3.5589264877479576</v>
      </c>
      <c r="BC21" s="32">
        <v>3.38389731621937</v>
      </c>
      <c r="BD21" s="101">
        <v>43.03</v>
      </c>
      <c r="BE21" s="101">
        <v>10.78</v>
      </c>
      <c r="BF21" s="101">
        <v>46.19</v>
      </c>
      <c r="BG21" s="47">
        <v>17.6</v>
      </c>
      <c r="BH21" s="102">
        <v>52.8</v>
      </c>
      <c r="BI21" s="24">
        <v>95.06878961199567</v>
      </c>
      <c r="BJ21" s="25">
        <v>94.6</v>
      </c>
      <c r="BK21" s="23">
        <v>8.226464677693615</v>
      </c>
      <c r="BL21" s="26">
        <v>7.65</v>
      </c>
      <c r="BM21" s="26">
        <v>69.87381703470031</v>
      </c>
      <c r="BN21" s="28">
        <v>45.00205676676265</v>
      </c>
      <c r="BO21" s="28">
        <v>1.0283833813245578</v>
      </c>
      <c r="BP21" s="28">
        <v>0.781571369806664</v>
      </c>
      <c r="BQ21" s="28">
        <v>52.69436445907034</v>
      </c>
      <c r="BR21" s="28">
        <v>28.712464006581655</v>
      </c>
      <c r="BS21" s="28">
        <v>16.16618675442205</v>
      </c>
      <c r="BT21" s="96">
        <v>4.29</v>
      </c>
      <c r="BU21" s="103">
        <v>0</v>
      </c>
      <c r="BV21" s="103">
        <v>12.280701754385966</v>
      </c>
      <c r="BW21" s="28">
        <v>1.6</v>
      </c>
      <c r="BX21" s="28">
        <v>0.3</v>
      </c>
      <c r="BY21" s="28">
        <v>25.7</v>
      </c>
      <c r="BZ21" s="28">
        <v>8.7</v>
      </c>
      <c r="CA21" s="40">
        <v>584.9244012802119</v>
      </c>
      <c r="CB21" s="40">
        <v>1556.119633594526</v>
      </c>
      <c r="CC21" s="104" t="s">
        <v>68</v>
      </c>
      <c r="CD21" s="96">
        <v>0</v>
      </c>
      <c r="CE21" s="43">
        <v>5301</v>
      </c>
      <c r="CF21" s="105">
        <v>58.619927015371005</v>
      </c>
      <c r="CG21" s="43">
        <v>2365</v>
      </c>
      <c r="CH21" s="47">
        <v>26.152825389804267</v>
      </c>
      <c r="CI21" s="45">
        <v>5656</v>
      </c>
      <c r="CJ21" s="47">
        <v>62.54561539312175</v>
      </c>
      <c r="CK21" s="28">
        <v>81.97278911564625</v>
      </c>
      <c r="CL21" s="28">
        <v>8.996012197982642</v>
      </c>
      <c r="CM21" s="28">
        <v>7.318789584799437</v>
      </c>
      <c r="CN21" s="47">
        <v>15.634529673938541</v>
      </c>
      <c r="CO21" s="47">
        <v>21.980495123780944</v>
      </c>
      <c r="CP21" s="28">
        <v>43.91582799634035</v>
      </c>
      <c r="CQ21" s="28">
        <v>36.54109589041096</v>
      </c>
      <c r="CR21" s="92">
        <v>84.63551311443722</v>
      </c>
      <c r="CS21" s="92">
        <v>23.71020856201976</v>
      </c>
      <c r="CT21" s="47">
        <v>52.77685400731626</v>
      </c>
      <c r="CU21" s="47">
        <v>3.4253408713002993</v>
      </c>
      <c r="CV21" s="47">
        <v>0</v>
      </c>
      <c r="CW21" s="47">
        <v>0</v>
      </c>
      <c r="CX21" s="47">
        <v>0</v>
      </c>
      <c r="CY21" s="53">
        <v>755.1335835725326</v>
      </c>
      <c r="CZ21" s="53">
        <v>754.1838730710715</v>
      </c>
      <c r="DA21" s="53">
        <v>754.6549835706463</v>
      </c>
      <c r="DB21" s="53">
        <v>716.9345453694488</v>
      </c>
      <c r="DC21" s="53">
        <v>577.4433141949464</v>
      </c>
      <c r="DD21" s="53">
        <v>647.9822655931903</v>
      </c>
      <c r="DE21" s="55">
        <v>127</v>
      </c>
      <c r="DF21" s="55">
        <v>100</v>
      </c>
      <c r="DG21" s="55">
        <v>113</v>
      </c>
      <c r="DH21" s="55">
        <v>135</v>
      </c>
      <c r="DI21" s="55">
        <v>133</v>
      </c>
      <c r="DJ21" s="55">
        <v>134</v>
      </c>
      <c r="DK21" s="55">
        <v>87</v>
      </c>
      <c r="DL21" s="55">
        <v>67</v>
      </c>
      <c r="DM21" s="55">
        <v>77</v>
      </c>
      <c r="DN21" s="55">
        <v>93</v>
      </c>
      <c r="DO21" s="55">
        <v>87</v>
      </c>
      <c r="DP21" s="55">
        <v>90</v>
      </c>
      <c r="DQ21" s="55">
        <v>158</v>
      </c>
      <c r="DR21" s="55">
        <v>18</v>
      </c>
      <c r="DS21" s="55">
        <v>89</v>
      </c>
      <c r="DT21" s="55">
        <v>157</v>
      </c>
      <c r="DU21" s="55">
        <v>22</v>
      </c>
      <c r="DV21" s="55">
        <v>89</v>
      </c>
      <c r="DW21" s="47">
        <v>494</v>
      </c>
      <c r="DX21" s="47">
        <v>1.4</v>
      </c>
      <c r="DY21" s="47">
        <v>5.5</v>
      </c>
      <c r="DZ21" s="47">
        <v>110.7</v>
      </c>
      <c r="EA21" s="47">
        <v>669.8</v>
      </c>
      <c r="EB21" s="47">
        <v>1.5</v>
      </c>
      <c r="EC21" s="47">
        <v>9.9</v>
      </c>
      <c r="ED21" s="47">
        <v>149.9</v>
      </c>
      <c r="EE21" s="47">
        <v>311.25</v>
      </c>
      <c r="EF21" s="47">
        <v>1.4</v>
      </c>
      <c r="EG21" s="47">
        <v>0.9</v>
      </c>
      <c r="EH21" s="47">
        <v>69.9</v>
      </c>
      <c r="EI21" s="56">
        <v>75.49</v>
      </c>
      <c r="EJ21" s="56">
        <v>57.6</v>
      </c>
      <c r="EK21" s="56">
        <v>72.49</v>
      </c>
      <c r="EL21" s="56">
        <v>54.56</v>
      </c>
      <c r="EM21" s="56">
        <v>78.62</v>
      </c>
      <c r="EN21" s="56">
        <v>60.76</v>
      </c>
      <c r="EO21" s="56">
        <v>55.34</v>
      </c>
      <c r="EP21" s="56">
        <v>57.84</v>
      </c>
      <c r="EQ21" s="56">
        <v>58.6</v>
      </c>
      <c r="ER21" s="56">
        <v>51.41</v>
      </c>
      <c r="ES21" s="56">
        <v>54.72</v>
      </c>
      <c r="ET21" s="56">
        <v>55.4</v>
      </c>
      <c r="EU21" s="56">
        <v>59.42</v>
      </c>
      <c r="EV21" s="56">
        <v>61.08</v>
      </c>
      <c r="EW21" s="56">
        <v>61.93</v>
      </c>
      <c r="EX21" s="54">
        <v>9.569377990430622</v>
      </c>
      <c r="EY21" s="54">
        <v>11.004126547455297</v>
      </c>
      <c r="EZ21" s="54">
        <v>8.152173913043478</v>
      </c>
      <c r="FA21" s="57">
        <v>12.345679012345679</v>
      </c>
      <c r="FB21" s="57">
        <v>9.828009828009828</v>
      </c>
      <c r="FC21" s="57">
        <v>6.329113924050633</v>
      </c>
      <c r="FD21" s="57">
        <v>15.590200445434299</v>
      </c>
      <c r="FE21" s="57">
        <v>9.75609756097561</v>
      </c>
      <c r="FF21" s="57">
        <v>0</v>
      </c>
      <c r="FG21" s="57">
        <v>9.04977375565611</v>
      </c>
      <c r="FH21" s="57">
        <v>9.900990099009901</v>
      </c>
      <c r="FI21" s="57">
        <v>0</v>
      </c>
      <c r="FJ21" s="54">
        <v>16.404647983595353</v>
      </c>
      <c r="FK21" s="54">
        <v>13.75515818431912</v>
      </c>
      <c r="FL21" s="54">
        <v>19.021739130434785</v>
      </c>
      <c r="FM21" s="47">
        <v>17.957351290684624</v>
      </c>
      <c r="FN21" s="47">
        <v>19.656019656019655</v>
      </c>
      <c r="FO21" s="47">
        <v>0</v>
      </c>
      <c r="FP21" s="47">
        <v>17.817371937639198</v>
      </c>
      <c r="FQ21" s="47">
        <v>9.75609756097561</v>
      </c>
      <c r="FR21" s="47">
        <v>0</v>
      </c>
      <c r="FS21" s="47">
        <v>18.09954751131222</v>
      </c>
      <c r="FT21" s="47">
        <v>29.7029702970297</v>
      </c>
      <c r="FU21" s="47">
        <v>0</v>
      </c>
      <c r="FV21" s="117">
        <v>558</v>
      </c>
      <c r="FW21" s="117">
        <v>689</v>
      </c>
      <c r="FX21" s="107">
        <f t="shared" si="0"/>
        <v>80.98693759071118</v>
      </c>
      <c r="FY21" s="119">
        <v>0.7855208746558956</v>
      </c>
      <c r="FZ21" s="94">
        <v>3</v>
      </c>
    </row>
    <row r="22" spans="1:182" ht="11.25">
      <c r="A22" s="93">
        <v>10301</v>
      </c>
      <c r="B22" s="61">
        <v>10301</v>
      </c>
      <c r="C22" s="61">
        <v>20</v>
      </c>
      <c r="D22" s="30" t="s">
        <v>40</v>
      </c>
      <c r="E22" s="30" t="s">
        <v>40</v>
      </c>
      <c r="F22" s="109">
        <v>951.3</v>
      </c>
      <c r="G22" s="94">
        <v>161858</v>
      </c>
      <c r="H22" s="47">
        <f t="shared" si="1"/>
        <v>170.14401345527173</v>
      </c>
      <c r="I22" s="95">
        <f t="shared" si="2"/>
        <v>0.9561061743448604</v>
      </c>
      <c r="J22" s="56">
        <f t="shared" si="3"/>
        <v>19.599433297409877</v>
      </c>
      <c r="K22" s="94">
        <v>79453</v>
      </c>
      <c r="L22" s="47">
        <f t="shared" si="4"/>
        <v>49.08808955998468</v>
      </c>
      <c r="M22" s="94">
        <v>82405</v>
      </c>
      <c r="N22" s="47">
        <f t="shared" si="5"/>
        <v>50.91191044001532</v>
      </c>
      <c r="O22" s="47">
        <f t="shared" si="6"/>
        <v>96.41769310114678</v>
      </c>
      <c r="P22" s="94">
        <v>36760</v>
      </c>
      <c r="Q22" s="47">
        <f t="shared" si="7"/>
        <v>22.711265430191897</v>
      </c>
      <c r="R22" s="94">
        <v>110664</v>
      </c>
      <c r="S22" s="47">
        <f t="shared" si="8"/>
        <v>68.3710412831</v>
      </c>
      <c r="T22" s="94">
        <v>14434</v>
      </c>
      <c r="U22" s="47">
        <f t="shared" si="9"/>
        <v>8.917693286708102</v>
      </c>
      <c r="V22" s="47">
        <f t="shared" si="10"/>
        <v>46.26075327116316</v>
      </c>
      <c r="W22" s="47">
        <f t="shared" si="11"/>
        <v>39.26550598476605</v>
      </c>
      <c r="X22" s="94">
        <v>172739</v>
      </c>
      <c r="Y22" s="95">
        <f t="shared" si="12"/>
        <v>0.9312529300619287</v>
      </c>
      <c r="Z22" s="56">
        <f t="shared" si="13"/>
        <v>18.4310767208413</v>
      </c>
      <c r="AA22" s="47">
        <v>10</v>
      </c>
      <c r="AB22" s="47">
        <v>25.7</v>
      </c>
      <c r="AC22" s="96">
        <v>71.59</v>
      </c>
      <c r="AD22" s="96">
        <v>28.29</v>
      </c>
      <c r="AE22" s="96">
        <v>3.57</v>
      </c>
      <c r="AF22" s="96">
        <v>39</v>
      </c>
      <c r="AG22" s="95">
        <v>0.7</v>
      </c>
      <c r="AH22" s="95">
        <v>0.816</v>
      </c>
      <c r="AI22" s="97">
        <v>0.7531777509068923</v>
      </c>
      <c r="AJ22" s="97">
        <v>0.4858873223890293</v>
      </c>
      <c r="AK22" s="97">
        <v>0.8704196290571871</v>
      </c>
      <c r="AL22" s="97">
        <v>0.8888255632812796</v>
      </c>
      <c r="AM22" s="97">
        <v>0.7495775664085971</v>
      </c>
      <c r="AN22" s="55">
        <v>88</v>
      </c>
      <c r="AO22" s="55">
        <v>11</v>
      </c>
      <c r="AP22" s="95">
        <v>0.1384113</v>
      </c>
      <c r="AQ22" s="98">
        <v>471898.12194232305</v>
      </c>
      <c r="AR22" s="98">
        <v>480838.5937763593</v>
      </c>
      <c r="AS22" s="94">
        <v>162263.38</v>
      </c>
      <c r="AT22" s="56">
        <v>0.49684</v>
      </c>
      <c r="AU22" s="99">
        <v>3.6761166261172766</v>
      </c>
      <c r="AV22" s="99">
        <v>15.850040983073338</v>
      </c>
      <c r="AW22" s="99">
        <v>19.526157609190616</v>
      </c>
      <c r="AX22" s="66">
        <v>80.47384239080938</v>
      </c>
      <c r="AY22" s="100">
        <v>29.8</v>
      </c>
      <c r="AZ22" s="99">
        <v>56.0621209091515</v>
      </c>
      <c r="BA22" s="23">
        <f t="shared" si="14"/>
        <v>90.45595054095827</v>
      </c>
      <c r="BB22" s="23">
        <v>9.544049459041732</v>
      </c>
      <c r="BC22" s="32">
        <v>8.991201997384378</v>
      </c>
      <c r="BD22" s="101">
        <v>9.09</v>
      </c>
      <c r="BE22" s="101">
        <v>21.04</v>
      </c>
      <c r="BF22" s="101">
        <v>69.87</v>
      </c>
      <c r="BG22" s="47">
        <v>21.2</v>
      </c>
      <c r="BH22" s="102">
        <v>39.7</v>
      </c>
      <c r="BI22" s="24">
        <v>95.65586882623475</v>
      </c>
      <c r="BJ22" s="25">
        <v>95</v>
      </c>
      <c r="BK22" s="23">
        <v>10.059863355384449</v>
      </c>
      <c r="BL22" s="26">
        <v>9.63</v>
      </c>
      <c r="BM22" s="26">
        <v>76.16888351471181</v>
      </c>
      <c r="BN22" s="28">
        <v>5.7859341160378435</v>
      </c>
      <c r="BO22" s="28">
        <v>0</v>
      </c>
      <c r="BP22" s="28">
        <v>0</v>
      </c>
      <c r="BQ22" s="28">
        <v>84.50928986663627</v>
      </c>
      <c r="BR22" s="28">
        <v>47.459249971503475</v>
      </c>
      <c r="BS22" s="28">
        <v>25.78365439416391</v>
      </c>
      <c r="BT22" s="96">
        <v>10.94</v>
      </c>
      <c r="BU22" s="103">
        <v>1.829268292682927</v>
      </c>
      <c r="BV22" s="103">
        <v>26.321138211382113</v>
      </c>
      <c r="BW22" s="28">
        <v>1.5</v>
      </c>
      <c r="BX22" s="28">
        <v>0.2</v>
      </c>
      <c r="BY22" s="28">
        <v>25.1</v>
      </c>
      <c r="BZ22" s="28">
        <v>12.2</v>
      </c>
      <c r="CA22" s="40">
        <v>656.914744432741</v>
      </c>
      <c r="CB22" s="40">
        <v>1890.3438518638554</v>
      </c>
      <c r="CC22" s="104" t="s">
        <v>69</v>
      </c>
      <c r="CD22" s="96">
        <v>2</v>
      </c>
      <c r="CE22" s="43">
        <v>113077</v>
      </c>
      <c r="CF22" s="105">
        <v>69.8618542178947</v>
      </c>
      <c r="CG22" s="43">
        <v>23663</v>
      </c>
      <c r="CH22" s="47">
        <v>14.619604838809327</v>
      </c>
      <c r="CI22" s="45">
        <v>129207</v>
      </c>
      <c r="CJ22" s="47">
        <v>79.82737955491851</v>
      </c>
      <c r="CK22" s="28">
        <v>87.53862532782841</v>
      </c>
      <c r="CL22" s="28">
        <v>6.128119238659084</v>
      </c>
      <c r="CM22" s="28">
        <v>3.5009477811534366</v>
      </c>
      <c r="CN22" s="47">
        <v>19.53208174287866</v>
      </c>
      <c r="CO22" s="47">
        <v>17.129752725339007</v>
      </c>
      <c r="CP22" s="28">
        <v>68.6595014181221</v>
      </c>
      <c r="CQ22" s="28">
        <v>57.82623268285416</v>
      </c>
      <c r="CR22" s="92">
        <v>75.78759343657774</v>
      </c>
      <c r="CS22" s="92">
        <v>59.97857142857143</v>
      </c>
      <c r="CT22" s="47">
        <v>60.17458881141215</v>
      </c>
      <c r="CU22" s="47">
        <v>7.256791043452033</v>
      </c>
      <c r="CV22" s="47">
        <v>115.29701359514479</v>
      </c>
      <c r="CW22" s="47">
        <v>48.09936763478433</v>
      </c>
      <c r="CX22" s="47">
        <v>163.39638122992912</v>
      </c>
      <c r="CY22" s="53">
        <v>752.5250454439844</v>
      </c>
      <c r="CZ22" s="53">
        <v>531.5827291135932</v>
      </c>
      <c r="DA22" s="53">
        <v>639.5612910120766</v>
      </c>
      <c r="DB22" s="53">
        <v>760.032834404428</v>
      </c>
      <c r="DC22" s="53">
        <v>500.67225791828804</v>
      </c>
      <c r="DD22" s="53">
        <v>631.8276212005103</v>
      </c>
      <c r="DE22" s="55">
        <v>198</v>
      </c>
      <c r="DF22" s="55">
        <v>137</v>
      </c>
      <c r="DG22" s="55">
        <v>168</v>
      </c>
      <c r="DH22" s="55">
        <v>195</v>
      </c>
      <c r="DI22" s="55">
        <v>147</v>
      </c>
      <c r="DJ22" s="55">
        <v>170</v>
      </c>
      <c r="DK22" s="55">
        <v>178</v>
      </c>
      <c r="DL22" s="55">
        <v>141</v>
      </c>
      <c r="DM22" s="55">
        <v>159</v>
      </c>
      <c r="DN22" s="55">
        <v>175</v>
      </c>
      <c r="DO22" s="55">
        <v>150</v>
      </c>
      <c r="DP22" s="55">
        <v>162</v>
      </c>
      <c r="DQ22" s="55">
        <v>108</v>
      </c>
      <c r="DR22" s="55">
        <v>22</v>
      </c>
      <c r="DS22" s="55">
        <v>65</v>
      </c>
      <c r="DT22" s="55">
        <v>108</v>
      </c>
      <c r="DU22" s="55">
        <v>22</v>
      </c>
      <c r="DV22" s="55">
        <v>64</v>
      </c>
      <c r="DW22" s="47">
        <v>7532.3</v>
      </c>
      <c r="DX22" s="47">
        <v>21.9</v>
      </c>
      <c r="DY22" s="47">
        <v>5.4</v>
      </c>
      <c r="DZ22" s="47">
        <v>102.7</v>
      </c>
      <c r="EA22" s="47">
        <v>9945.4</v>
      </c>
      <c r="EB22" s="47">
        <v>21.7</v>
      </c>
      <c r="EC22" s="47">
        <v>9</v>
      </c>
      <c r="ED22" s="47">
        <v>137.3</v>
      </c>
      <c r="EE22" s="47">
        <v>5022.65</v>
      </c>
      <c r="EF22" s="47">
        <v>22.2</v>
      </c>
      <c r="EG22" s="47">
        <v>1.6</v>
      </c>
      <c r="EH22" s="47">
        <v>66.8</v>
      </c>
      <c r="EI22" s="56">
        <v>74.79</v>
      </c>
      <c r="EJ22" s="56">
        <v>55.95</v>
      </c>
      <c r="EK22" s="56">
        <v>70.08</v>
      </c>
      <c r="EL22" s="56">
        <v>51.36</v>
      </c>
      <c r="EM22" s="56">
        <v>79.68</v>
      </c>
      <c r="EN22" s="56">
        <v>60.73</v>
      </c>
      <c r="EO22" s="56">
        <v>51.61</v>
      </c>
      <c r="EP22" s="56">
        <v>55.97</v>
      </c>
      <c r="EQ22" s="56">
        <v>65.42</v>
      </c>
      <c r="ER22" s="56">
        <v>45.88</v>
      </c>
      <c r="ES22" s="56">
        <v>50.97</v>
      </c>
      <c r="ET22" s="56">
        <v>63.62</v>
      </c>
      <c r="EU22" s="56">
        <v>57.57</v>
      </c>
      <c r="EV22" s="56">
        <v>61.17</v>
      </c>
      <c r="EW22" s="56">
        <v>67.3</v>
      </c>
      <c r="EX22" s="54">
        <v>9.923391418251102</v>
      </c>
      <c r="EY22" s="54">
        <v>11.349306431273645</v>
      </c>
      <c r="EZ22" s="54">
        <v>8.476609356257496</v>
      </c>
      <c r="FA22" s="57">
        <v>12.325162719844895</v>
      </c>
      <c r="FB22" s="57">
        <v>8.950428396572828</v>
      </c>
      <c r="FC22" s="57">
        <v>5.575056782985753</v>
      </c>
      <c r="FD22" s="57">
        <v>14.548449080428218</v>
      </c>
      <c r="FE22" s="57">
        <v>9.720534629404616</v>
      </c>
      <c r="FF22" s="57">
        <v>6.155108740254411</v>
      </c>
      <c r="FG22" s="57">
        <v>10.061486864169929</v>
      </c>
      <c r="FH22" s="57">
        <v>8.014796547472256</v>
      </c>
      <c r="FI22" s="57">
        <v>4.57190357439734</v>
      </c>
      <c r="FJ22" s="54">
        <v>9.050132973445004</v>
      </c>
      <c r="FK22" s="54">
        <v>9.851828499369484</v>
      </c>
      <c r="FL22" s="54">
        <v>8.236705317872852</v>
      </c>
      <c r="FM22" s="47">
        <v>11.494252873563218</v>
      </c>
      <c r="FN22" s="47">
        <v>8.33843329253366</v>
      </c>
      <c r="FO22" s="47">
        <v>4.542638860210613</v>
      </c>
      <c r="FP22" s="47">
        <v>12.626955805654681</v>
      </c>
      <c r="FQ22" s="47">
        <v>8.201701093560146</v>
      </c>
      <c r="FR22" s="47">
        <v>6.155108740254411</v>
      </c>
      <c r="FS22" s="47">
        <v>10.34097261039687</v>
      </c>
      <c r="FT22" s="47">
        <v>8.477188655980273</v>
      </c>
      <c r="FU22" s="47">
        <v>2.9093931837073983</v>
      </c>
      <c r="FV22" s="117">
        <v>7755</v>
      </c>
      <c r="FW22" s="117">
        <v>9575</v>
      </c>
      <c r="FX22" s="107">
        <f t="shared" si="0"/>
        <v>80.99216710182768</v>
      </c>
      <c r="FY22" s="119">
        <v>0.5785926872371037</v>
      </c>
      <c r="FZ22" s="94">
        <v>4</v>
      </c>
    </row>
    <row r="23" spans="1:182" ht="11.25">
      <c r="A23" s="93">
        <v>10302</v>
      </c>
      <c r="B23" s="61">
        <v>10302</v>
      </c>
      <c r="C23" s="61">
        <v>21</v>
      </c>
      <c r="D23" s="30" t="s">
        <v>41</v>
      </c>
      <c r="E23" s="30" t="s">
        <v>40</v>
      </c>
      <c r="F23" s="109">
        <v>1795.7</v>
      </c>
      <c r="G23" s="94">
        <v>9480</v>
      </c>
      <c r="H23" s="47">
        <f t="shared" si="1"/>
        <v>5.279278275881272</v>
      </c>
      <c r="I23" s="95">
        <f t="shared" si="2"/>
        <v>0.05599900241439581</v>
      </c>
      <c r="J23" s="56">
        <f t="shared" si="3"/>
        <v>1.147936015887047</v>
      </c>
      <c r="K23" s="94">
        <v>4899</v>
      </c>
      <c r="L23" s="47">
        <f t="shared" si="4"/>
        <v>51.677215189873415</v>
      </c>
      <c r="M23" s="94">
        <v>4581</v>
      </c>
      <c r="N23" s="47">
        <f t="shared" si="5"/>
        <v>48.322784810126585</v>
      </c>
      <c r="O23" s="47">
        <f t="shared" si="6"/>
        <v>106.94171578258022</v>
      </c>
      <c r="P23" s="94">
        <v>2448</v>
      </c>
      <c r="Q23" s="47">
        <f t="shared" si="7"/>
        <v>25.82278481012658</v>
      </c>
      <c r="R23" s="94">
        <v>6132</v>
      </c>
      <c r="S23" s="47">
        <f t="shared" si="8"/>
        <v>64.68354430379746</v>
      </c>
      <c r="T23" s="94">
        <v>900</v>
      </c>
      <c r="U23" s="47">
        <f t="shared" si="9"/>
        <v>9.49367088607595</v>
      </c>
      <c r="V23" s="47">
        <f t="shared" si="10"/>
        <v>54.59882583170254</v>
      </c>
      <c r="W23" s="47">
        <f t="shared" si="11"/>
        <v>36.76470588235294</v>
      </c>
      <c r="X23" s="94">
        <v>8122</v>
      </c>
      <c r="Y23" s="95">
        <f t="shared" si="12"/>
        <v>0.04378650043107222</v>
      </c>
      <c r="Z23" s="56">
        <f t="shared" si="13"/>
        <v>0.8666091914777383</v>
      </c>
      <c r="AA23" s="47">
        <v>67.6</v>
      </c>
      <c r="AB23" s="47">
        <v>32.4</v>
      </c>
      <c r="AC23" s="96">
        <v>244.77</v>
      </c>
      <c r="AD23" s="96">
        <v>61.83</v>
      </c>
      <c r="AE23" s="96">
        <v>1.79</v>
      </c>
      <c r="AF23" s="96">
        <v>79</v>
      </c>
      <c r="AG23" s="95">
        <v>0.679</v>
      </c>
      <c r="AH23" s="95">
        <v>0.759</v>
      </c>
      <c r="AI23" s="97">
        <v>0.6668595656298041</v>
      </c>
      <c r="AJ23" s="97">
        <v>0.5158240348292054</v>
      </c>
      <c r="AK23" s="97">
        <v>0.9114628093901506</v>
      </c>
      <c r="AL23" s="97">
        <v>0.8455163883735313</v>
      </c>
      <c r="AM23" s="97">
        <v>0.7349156995556729</v>
      </c>
      <c r="AN23" s="55">
        <v>118</v>
      </c>
      <c r="AO23" s="55">
        <v>17</v>
      </c>
      <c r="AP23" s="95">
        <v>0.4161195</v>
      </c>
      <c r="AQ23" s="98">
        <v>459571.3439703154</v>
      </c>
      <c r="AR23" s="98">
        <v>473672.05194805196</v>
      </c>
      <c r="AS23" s="94">
        <v>158335.37</v>
      </c>
      <c r="AT23" s="56">
        <v>0.47747</v>
      </c>
      <c r="AU23" s="99">
        <v>2.7672558922558923</v>
      </c>
      <c r="AV23" s="99">
        <v>9.269781144781145</v>
      </c>
      <c r="AW23" s="99">
        <v>12.037037037037038</v>
      </c>
      <c r="AX23" s="66">
        <v>87.96296296296296</v>
      </c>
      <c r="AY23" s="100">
        <v>20.4</v>
      </c>
      <c r="AZ23" s="99">
        <v>53.839813161148506</v>
      </c>
      <c r="BA23" s="23">
        <f t="shared" si="14"/>
        <v>95.22837458535341</v>
      </c>
      <c r="BB23" s="23">
        <v>4.771625414646594</v>
      </c>
      <c r="BC23" s="32">
        <v>4.771625414646594</v>
      </c>
      <c r="BD23" s="101">
        <v>59.27</v>
      </c>
      <c r="BE23" s="101">
        <v>9.55</v>
      </c>
      <c r="BF23" s="101">
        <v>31.18</v>
      </c>
      <c r="BG23" s="47">
        <v>20.6</v>
      </c>
      <c r="BH23" s="102">
        <v>34.7</v>
      </c>
      <c r="BI23" s="24">
        <v>93.58428355543344</v>
      </c>
      <c r="BJ23" s="25">
        <v>92.1</v>
      </c>
      <c r="BK23" s="23">
        <v>8.098541150564271</v>
      </c>
      <c r="BL23" s="26">
        <v>7.43</v>
      </c>
      <c r="BM23" s="26">
        <v>69.64969090373859</v>
      </c>
      <c r="BN23" s="28">
        <v>26.2708719851577</v>
      </c>
      <c r="BO23" s="28">
        <v>0</v>
      </c>
      <c r="BP23" s="28">
        <v>0.48237476808905383</v>
      </c>
      <c r="BQ23" s="28">
        <v>85.49165120593692</v>
      </c>
      <c r="BR23" s="28">
        <v>19.628942486085343</v>
      </c>
      <c r="BS23" s="28">
        <v>11.83673469387755</v>
      </c>
      <c r="BT23" s="96">
        <v>3.75</v>
      </c>
      <c r="BU23" s="103">
        <v>1.829268292682927</v>
      </c>
      <c r="BV23" s="103">
        <v>26.321138211382113</v>
      </c>
      <c r="BW23" s="28">
        <v>3</v>
      </c>
      <c r="BX23" s="28">
        <v>0.3</v>
      </c>
      <c r="BY23" s="28">
        <v>29.1</v>
      </c>
      <c r="BZ23" s="28">
        <v>10.9</v>
      </c>
      <c r="CA23" s="40">
        <v>437.3177842565598</v>
      </c>
      <c r="CB23" s="40">
        <v>1259.8917117867556</v>
      </c>
      <c r="CC23" s="104" t="s">
        <v>69</v>
      </c>
      <c r="CD23" s="96">
        <v>55</v>
      </c>
      <c r="CE23" s="43">
        <v>6870</v>
      </c>
      <c r="CF23" s="105">
        <v>72.46835443037975</v>
      </c>
      <c r="CG23" s="43">
        <v>1186</v>
      </c>
      <c r="CH23" s="47">
        <v>12.51054852320675</v>
      </c>
      <c r="CI23" s="45">
        <v>5033</v>
      </c>
      <c r="CJ23" s="47">
        <v>53.09071729957806</v>
      </c>
      <c r="CK23" s="28">
        <v>91.38112255623294</v>
      </c>
      <c r="CL23" s="28">
        <v>5.024174900147152</v>
      </c>
      <c r="CM23" s="28">
        <v>1.860416228715577</v>
      </c>
      <c r="CN23" s="47">
        <v>14.50494008829094</v>
      </c>
      <c r="CO23" s="47">
        <v>12.710007304601898</v>
      </c>
      <c r="CP23" s="28">
        <v>66.8950749464668</v>
      </c>
      <c r="CQ23" s="28">
        <v>56.958438287153655</v>
      </c>
      <c r="CR23" s="92">
        <v>320.2829808555736</v>
      </c>
      <c r="CS23" s="92">
        <v>56.5266742338252</v>
      </c>
      <c r="CT23" s="47">
        <v>52.24845418774593</v>
      </c>
      <c r="CU23" s="47">
        <v>3.850477796514896</v>
      </c>
      <c r="CV23" s="47">
        <v>9.231053263177328</v>
      </c>
      <c r="CW23" s="47">
        <v>0</v>
      </c>
      <c r="CX23" s="47">
        <v>9.231053263177328</v>
      </c>
      <c r="CY23" s="53">
        <v>543.5181784796181</v>
      </c>
      <c r="CZ23" s="53">
        <v>425.48859934853414</v>
      </c>
      <c r="DA23" s="53">
        <v>487.54585827379805</v>
      </c>
      <c r="DB23" s="53">
        <v>515.7605676971004</v>
      </c>
      <c r="DC23" s="53">
        <v>460.254505610054</v>
      </c>
      <c r="DD23" s="53">
        <v>488.3232191979929</v>
      </c>
      <c r="DE23" s="55">
        <v>129</v>
      </c>
      <c r="DF23" s="55">
        <v>155</v>
      </c>
      <c r="DG23" s="55">
        <v>142</v>
      </c>
      <c r="DH23" s="55">
        <v>138</v>
      </c>
      <c r="DI23" s="55">
        <v>140</v>
      </c>
      <c r="DJ23" s="55">
        <v>139</v>
      </c>
      <c r="DK23" s="55">
        <v>125</v>
      </c>
      <c r="DL23" s="55">
        <v>129</v>
      </c>
      <c r="DM23" s="55">
        <v>127</v>
      </c>
      <c r="DN23" s="55">
        <v>134</v>
      </c>
      <c r="DO23" s="55">
        <v>120</v>
      </c>
      <c r="DP23" s="55">
        <v>127</v>
      </c>
      <c r="DQ23" s="55">
        <v>103</v>
      </c>
      <c r="DR23" s="55">
        <v>17</v>
      </c>
      <c r="DS23" s="55">
        <v>61</v>
      </c>
      <c r="DT23" s="55">
        <v>103</v>
      </c>
      <c r="DU23" s="55">
        <v>16</v>
      </c>
      <c r="DV23" s="55">
        <v>62</v>
      </c>
      <c r="DW23" s="47">
        <v>415.2</v>
      </c>
      <c r="DX23" s="47">
        <v>1.2</v>
      </c>
      <c r="DY23" s="47">
        <v>5.7</v>
      </c>
      <c r="DZ23" s="47">
        <v>80</v>
      </c>
      <c r="EA23" s="47">
        <v>531</v>
      </c>
      <c r="EB23" s="47">
        <v>1.2</v>
      </c>
      <c r="EC23" s="47">
        <v>8.9</v>
      </c>
      <c r="ED23" s="47">
        <v>98.5</v>
      </c>
      <c r="EE23" s="47">
        <v>294.8</v>
      </c>
      <c r="EF23" s="47">
        <v>1.3</v>
      </c>
      <c r="EG23" s="47">
        <v>2.3</v>
      </c>
      <c r="EH23" s="47">
        <v>60.8</v>
      </c>
      <c r="EI23" s="56">
        <v>77.74</v>
      </c>
      <c r="EJ23" s="56">
        <v>58.71</v>
      </c>
      <c r="EK23" s="56">
        <v>75.59</v>
      </c>
      <c r="EL23" s="56">
        <v>56.64</v>
      </c>
      <c r="EM23" s="56">
        <v>79.97</v>
      </c>
      <c r="EN23" s="56">
        <v>60.86</v>
      </c>
      <c r="EO23" s="56">
        <v>57.09</v>
      </c>
      <c r="EP23" s="56">
        <v>59.58</v>
      </c>
      <c r="EQ23" s="56">
        <v>69.03</v>
      </c>
      <c r="ER23" s="56">
        <v>55.45</v>
      </c>
      <c r="ES23" s="56">
        <v>57.3</v>
      </c>
      <c r="ET23" s="56">
        <v>69.95</v>
      </c>
      <c r="EU23" s="56">
        <v>58.79</v>
      </c>
      <c r="EV23" s="56">
        <v>61.95</v>
      </c>
      <c r="EW23" s="56">
        <v>68.08</v>
      </c>
      <c r="EX23" s="54">
        <v>9.894459102902376</v>
      </c>
      <c r="EY23" s="54">
        <v>11.39240506329114</v>
      </c>
      <c r="EZ23" s="54">
        <v>8.264462809917356</v>
      </c>
      <c r="FA23" s="57">
        <v>11.976047904191617</v>
      </c>
      <c r="FB23" s="57">
        <v>8.680555555555555</v>
      </c>
      <c r="FC23" s="57">
        <v>9.615384615384617</v>
      </c>
      <c r="FD23" s="57">
        <v>14.218009478672984</v>
      </c>
      <c r="FE23" s="57">
        <v>9.584664536741213</v>
      </c>
      <c r="FF23" s="57">
        <v>0</v>
      </c>
      <c r="FG23" s="57">
        <v>9.685230024213075</v>
      </c>
      <c r="FH23" s="57">
        <v>7.604562737642586</v>
      </c>
      <c r="FI23" s="57">
        <v>0</v>
      </c>
      <c r="FJ23" s="54">
        <v>5.936675461741425</v>
      </c>
      <c r="FK23" s="54">
        <v>6.329113924050633</v>
      </c>
      <c r="FL23" s="54">
        <v>5.5096418732782375</v>
      </c>
      <c r="FM23" s="47">
        <v>8.383233532934131</v>
      </c>
      <c r="FN23" s="47">
        <v>3.472222222222222</v>
      </c>
      <c r="FO23" s="47">
        <v>0</v>
      </c>
      <c r="FP23" s="47">
        <v>11.848341232227487</v>
      </c>
      <c r="FQ23" s="47">
        <v>0</v>
      </c>
      <c r="FR23" s="47">
        <v>0</v>
      </c>
      <c r="FS23" s="47">
        <v>4.842615012106537</v>
      </c>
      <c r="FT23" s="47">
        <v>7.604562737642586</v>
      </c>
      <c r="FU23" s="47">
        <v>0</v>
      </c>
      <c r="FV23" s="117">
        <v>402</v>
      </c>
      <c r="FW23" s="117">
        <v>505</v>
      </c>
      <c r="FX23" s="107">
        <f t="shared" si="0"/>
        <v>79.60396039603961</v>
      </c>
      <c r="FY23" s="119">
        <v>0.7260159168841803</v>
      </c>
      <c r="FZ23" s="94">
        <v>1</v>
      </c>
    </row>
    <row r="24" spans="1:182" ht="11.25">
      <c r="A24" s="93">
        <v>10303</v>
      </c>
      <c r="B24" s="61">
        <v>10303</v>
      </c>
      <c r="C24" s="61">
        <v>22</v>
      </c>
      <c r="D24" s="30" t="s">
        <v>42</v>
      </c>
      <c r="E24" s="30" t="s">
        <v>40</v>
      </c>
      <c r="F24" s="109">
        <v>1458.8</v>
      </c>
      <c r="G24" s="94">
        <v>20768</v>
      </c>
      <c r="H24" s="47">
        <f t="shared" si="1"/>
        <v>14.236358650945984</v>
      </c>
      <c r="I24" s="95">
        <f t="shared" si="2"/>
        <v>0.1226779833483304</v>
      </c>
      <c r="J24" s="56">
        <f t="shared" si="3"/>
        <v>2.5148032888124674</v>
      </c>
      <c r="K24" s="94">
        <v>10398</v>
      </c>
      <c r="L24" s="47">
        <f t="shared" si="4"/>
        <v>50.06741140215716</v>
      </c>
      <c r="M24" s="94">
        <v>10370</v>
      </c>
      <c r="N24" s="47">
        <f t="shared" si="5"/>
        <v>49.93258859784284</v>
      </c>
      <c r="O24" s="47">
        <f t="shared" si="6"/>
        <v>100.27000964320155</v>
      </c>
      <c r="P24" s="94">
        <v>4706</v>
      </c>
      <c r="Q24" s="47">
        <f t="shared" si="7"/>
        <v>22.659861325115564</v>
      </c>
      <c r="R24" s="94">
        <v>13543</v>
      </c>
      <c r="S24" s="47">
        <f t="shared" si="8"/>
        <v>65.21090138674884</v>
      </c>
      <c r="T24" s="94">
        <v>2519</v>
      </c>
      <c r="U24" s="47">
        <f t="shared" si="9"/>
        <v>12.129237288135593</v>
      </c>
      <c r="V24" s="47">
        <f t="shared" si="10"/>
        <v>53.34859336926826</v>
      </c>
      <c r="W24" s="47">
        <f t="shared" si="11"/>
        <v>53.52741181470463</v>
      </c>
      <c r="X24" s="94">
        <v>19854</v>
      </c>
      <c r="Y24" s="95">
        <f t="shared" si="12"/>
        <v>0.10703486574224426</v>
      </c>
      <c r="Z24" s="56">
        <f t="shared" si="13"/>
        <v>2.1184017344987707</v>
      </c>
      <c r="AA24" s="47">
        <v>38.5</v>
      </c>
      <c r="AB24" s="47">
        <v>17.5</v>
      </c>
      <c r="AC24" s="96">
        <v>102.22</v>
      </c>
      <c r="AD24" s="96">
        <v>67.79</v>
      </c>
      <c r="AE24" s="96">
        <v>0</v>
      </c>
      <c r="AF24" s="96">
        <v>44</v>
      </c>
      <c r="AG24" s="95">
        <v>0.627</v>
      </c>
      <c r="AH24" s="95">
        <v>0.76</v>
      </c>
      <c r="AI24" s="97">
        <v>0.6519635430854445</v>
      </c>
      <c r="AJ24" s="97">
        <v>0.4728351506362085</v>
      </c>
      <c r="AK24" s="97">
        <v>0.8928204845814979</v>
      </c>
      <c r="AL24" s="97">
        <v>0.8797291246921871</v>
      </c>
      <c r="AM24" s="97">
        <v>0.7243370757488344</v>
      </c>
      <c r="AN24" s="55">
        <v>147</v>
      </c>
      <c r="AO24" s="55">
        <v>22</v>
      </c>
      <c r="AP24" s="95">
        <v>0.3354127</v>
      </c>
      <c r="AQ24" s="98">
        <v>338340.49328408326</v>
      </c>
      <c r="AR24" s="98">
        <v>351978.64909335127</v>
      </c>
      <c r="AS24" s="94">
        <v>110653.59</v>
      </c>
      <c r="AT24" s="56">
        <v>0.4697</v>
      </c>
      <c r="AU24" s="99">
        <v>4.623494704260773</v>
      </c>
      <c r="AV24" s="99">
        <v>15.68409343715239</v>
      </c>
      <c r="AW24" s="99">
        <v>20.307588141413163</v>
      </c>
      <c r="AX24" s="66">
        <v>79.69241185858684</v>
      </c>
      <c r="AY24" s="100">
        <v>27.1</v>
      </c>
      <c r="AZ24" s="99">
        <v>50.78931013051585</v>
      </c>
      <c r="BA24" s="23">
        <f t="shared" si="14"/>
        <v>93.94273127753304</v>
      </c>
      <c r="BB24" s="23">
        <v>6.057268722466961</v>
      </c>
      <c r="BC24" s="32">
        <v>6.057268722466961</v>
      </c>
      <c r="BD24" s="101">
        <v>35.28</v>
      </c>
      <c r="BE24" s="101">
        <v>18.79</v>
      </c>
      <c r="BF24" s="101">
        <v>45.93</v>
      </c>
      <c r="BG24" s="47">
        <v>24.1</v>
      </c>
      <c r="BH24" s="102">
        <v>29.7</v>
      </c>
      <c r="BI24" s="24">
        <v>94.64885021752642</v>
      </c>
      <c r="BJ24" s="25">
        <v>93.1</v>
      </c>
      <c r="BK24" s="23">
        <v>8.180484773151026</v>
      </c>
      <c r="BL24" s="26">
        <v>7.41</v>
      </c>
      <c r="BM24" s="26">
        <v>66.42604195042223</v>
      </c>
      <c r="BN24" s="28">
        <v>13.76762928139691</v>
      </c>
      <c r="BO24" s="28">
        <v>0</v>
      </c>
      <c r="BP24" s="28">
        <v>0.5540631296171927</v>
      </c>
      <c r="BQ24" s="28">
        <v>91.25251846877099</v>
      </c>
      <c r="BR24" s="28">
        <v>20.90329079919409</v>
      </c>
      <c r="BS24" s="28">
        <v>13.750839489590328</v>
      </c>
      <c r="BT24" s="96">
        <v>3.68</v>
      </c>
      <c r="BU24" s="103">
        <v>2.272727272727273</v>
      </c>
      <c r="BV24" s="103">
        <v>23.484848484848484</v>
      </c>
      <c r="BW24" s="28">
        <v>1.9</v>
      </c>
      <c r="BX24" s="28">
        <v>0.1</v>
      </c>
      <c r="BY24" s="28">
        <v>23.2</v>
      </c>
      <c r="BZ24" s="28">
        <v>10.2</v>
      </c>
      <c r="CA24" s="40">
        <v>591.0619894281596</v>
      </c>
      <c r="CB24" s="40">
        <v>1926.9581931763578</v>
      </c>
      <c r="CC24" s="104" t="s">
        <v>69</v>
      </c>
      <c r="CD24" s="96">
        <v>45</v>
      </c>
      <c r="CE24" s="43">
        <v>14143</v>
      </c>
      <c r="CF24" s="105">
        <v>68.09996147919877</v>
      </c>
      <c r="CG24" s="43">
        <v>3651</v>
      </c>
      <c r="CH24" s="47">
        <v>17.579930662557782</v>
      </c>
      <c r="CI24" s="45">
        <v>21619</v>
      </c>
      <c r="CJ24" s="47">
        <v>104.0976502311248</v>
      </c>
      <c r="CK24" s="28">
        <v>94.03295163550273</v>
      </c>
      <c r="CL24" s="28">
        <v>4.821954872686863</v>
      </c>
      <c r="CM24" s="28">
        <v>1.0484611296323139</v>
      </c>
      <c r="CN24" s="47">
        <v>16.103783156979272</v>
      </c>
      <c r="CO24" s="47">
        <v>25.68223165554882</v>
      </c>
      <c r="CP24" s="28">
        <v>68.88146255160213</v>
      </c>
      <c r="CQ24" s="28">
        <v>61.575846833578794</v>
      </c>
      <c r="CR24" s="92">
        <v>92.90262992970372</v>
      </c>
      <c r="CS24" s="92">
        <v>35.74346405228758</v>
      </c>
      <c r="CT24" s="47">
        <v>50.594083414161005</v>
      </c>
      <c r="CU24" s="47">
        <v>9.14161008729389</v>
      </c>
      <c r="CV24" s="47">
        <v>4.786979415988511</v>
      </c>
      <c r="CW24" s="47">
        <v>14.360938247965533</v>
      </c>
      <c r="CX24" s="47">
        <v>19.147917663954043</v>
      </c>
      <c r="CY24" s="53">
        <v>811.6327694354686</v>
      </c>
      <c r="CZ24" s="53">
        <v>643.2246998284735</v>
      </c>
      <c r="DA24" s="53">
        <v>727.5409212028931</v>
      </c>
      <c r="DB24" s="53">
        <v>677.026045874381</v>
      </c>
      <c r="DC24" s="53">
        <v>540.0780443648032</v>
      </c>
      <c r="DD24" s="53">
        <v>609.3309166868341</v>
      </c>
      <c r="DE24" s="55">
        <v>191</v>
      </c>
      <c r="DF24" s="55">
        <v>140</v>
      </c>
      <c r="DG24" s="55">
        <v>166</v>
      </c>
      <c r="DH24" s="55">
        <v>244</v>
      </c>
      <c r="DI24" s="55">
        <v>171</v>
      </c>
      <c r="DJ24" s="55">
        <v>207</v>
      </c>
      <c r="DK24" s="55">
        <v>133</v>
      </c>
      <c r="DL24" s="55">
        <v>146</v>
      </c>
      <c r="DM24" s="55">
        <v>139</v>
      </c>
      <c r="DN24" s="55">
        <v>166</v>
      </c>
      <c r="DO24" s="55">
        <v>172</v>
      </c>
      <c r="DP24" s="55">
        <v>169</v>
      </c>
      <c r="DQ24" s="55">
        <v>128</v>
      </c>
      <c r="DR24" s="55">
        <v>30</v>
      </c>
      <c r="DS24" s="55">
        <v>80</v>
      </c>
      <c r="DT24" s="55">
        <v>129</v>
      </c>
      <c r="DU24" s="55">
        <v>32</v>
      </c>
      <c r="DV24" s="55">
        <v>81</v>
      </c>
      <c r="DW24" s="47">
        <v>1174.8</v>
      </c>
      <c r="DX24" s="47">
        <v>3.4</v>
      </c>
      <c r="DY24" s="47">
        <v>5.3</v>
      </c>
      <c r="DZ24" s="47">
        <v>113.6</v>
      </c>
      <c r="EA24" s="47">
        <v>1453.1</v>
      </c>
      <c r="EB24" s="47">
        <v>3.2</v>
      </c>
      <c r="EC24" s="47">
        <v>8.5</v>
      </c>
      <c r="ED24" s="47">
        <v>140</v>
      </c>
      <c r="EE24" s="47">
        <v>885.45</v>
      </c>
      <c r="EF24" s="47">
        <v>3.9</v>
      </c>
      <c r="EG24" s="47">
        <v>1.9</v>
      </c>
      <c r="EH24" s="47">
        <v>86.2</v>
      </c>
      <c r="EI24" s="56">
        <v>73.45</v>
      </c>
      <c r="EJ24" s="56">
        <v>55.07</v>
      </c>
      <c r="EK24" s="56">
        <v>71.23</v>
      </c>
      <c r="EL24" s="56">
        <v>52.82</v>
      </c>
      <c r="EM24" s="56">
        <v>75.76</v>
      </c>
      <c r="EN24" s="56">
        <v>57.42</v>
      </c>
      <c r="EO24" s="56">
        <v>53.04</v>
      </c>
      <c r="EP24" s="56">
        <v>58.21</v>
      </c>
      <c r="EQ24" s="56">
        <v>60.71</v>
      </c>
      <c r="ER24" s="56">
        <v>49.61</v>
      </c>
      <c r="ES24" s="56">
        <v>55.86</v>
      </c>
      <c r="ET24" s="56">
        <v>59.22</v>
      </c>
      <c r="EU24" s="56">
        <v>56.61</v>
      </c>
      <c r="EV24" s="56">
        <v>60.65</v>
      </c>
      <c r="EW24" s="56">
        <v>62.26</v>
      </c>
      <c r="EX24" s="54">
        <v>9.790681971640783</v>
      </c>
      <c r="EY24" s="54">
        <v>11.318242343541945</v>
      </c>
      <c r="EZ24" s="54">
        <v>8.21917808219178</v>
      </c>
      <c r="FA24" s="57">
        <v>12.620638455827766</v>
      </c>
      <c r="FB24" s="57">
        <v>8.869179600886918</v>
      </c>
      <c r="FC24" s="57">
        <v>3.8461538461538463</v>
      </c>
      <c r="FD24" s="57">
        <v>14.47178002894356</v>
      </c>
      <c r="FE24" s="57">
        <v>10.32448377581121</v>
      </c>
      <c r="FF24" s="57">
        <v>7.575757575757576</v>
      </c>
      <c r="FG24" s="57">
        <v>10.670731707317074</v>
      </c>
      <c r="FH24" s="57">
        <v>7.407407407407407</v>
      </c>
      <c r="FI24" s="57">
        <v>7.8125</v>
      </c>
      <c r="FJ24" s="54">
        <v>10.803511141120865</v>
      </c>
      <c r="FK24" s="54">
        <v>11.318242343541945</v>
      </c>
      <c r="FL24" s="54">
        <v>10.273972602739725</v>
      </c>
      <c r="FM24" s="47">
        <v>11.878247958426131</v>
      </c>
      <c r="FN24" s="47">
        <v>9.608277900960829</v>
      </c>
      <c r="FO24" s="47">
        <v>0</v>
      </c>
      <c r="FP24" s="47">
        <v>10.130246020260492</v>
      </c>
      <c r="FQ24" s="47">
        <v>13.274336283185841</v>
      </c>
      <c r="FR24" s="47">
        <v>0</v>
      </c>
      <c r="FS24" s="47">
        <v>13.71951219512195</v>
      </c>
      <c r="FT24" s="47">
        <v>5.925925925925926</v>
      </c>
      <c r="FU24" s="47">
        <v>0</v>
      </c>
      <c r="FV24" s="117">
        <v>1229</v>
      </c>
      <c r="FW24" s="117">
        <v>1529</v>
      </c>
      <c r="FX24" s="107">
        <f t="shared" si="0"/>
        <v>80.3793328973185</v>
      </c>
      <c r="FY24" s="119">
        <v>0.6352893260744037</v>
      </c>
      <c r="FZ24" s="94">
        <v>4</v>
      </c>
    </row>
    <row r="25" spans="1:182" ht="11.25">
      <c r="A25" s="93">
        <v>10304</v>
      </c>
      <c r="B25" s="61">
        <v>10304</v>
      </c>
      <c r="C25" s="61">
        <v>23</v>
      </c>
      <c r="D25" s="30" t="s">
        <v>43</v>
      </c>
      <c r="E25" s="30" t="s">
        <v>40</v>
      </c>
      <c r="F25" s="109">
        <v>1597.9</v>
      </c>
      <c r="G25" s="94">
        <v>11370</v>
      </c>
      <c r="H25" s="47">
        <f t="shared" si="1"/>
        <v>7.115589210839226</v>
      </c>
      <c r="I25" s="95">
        <f t="shared" si="2"/>
        <v>0.06716336049068358</v>
      </c>
      <c r="J25" s="56">
        <f t="shared" si="3"/>
        <v>1.3767966772822493</v>
      </c>
      <c r="K25" s="94">
        <v>5992</v>
      </c>
      <c r="L25" s="47">
        <f t="shared" si="4"/>
        <v>52.70008795074758</v>
      </c>
      <c r="M25" s="94">
        <v>5378</v>
      </c>
      <c r="N25" s="47">
        <f t="shared" si="5"/>
        <v>47.29991204925242</v>
      </c>
      <c r="O25" s="47">
        <f t="shared" si="6"/>
        <v>111.41688359985125</v>
      </c>
      <c r="P25" s="94">
        <v>2445</v>
      </c>
      <c r="Q25" s="47">
        <f t="shared" si="7"/>
        <v>21.503957783641162</v>
      </c>
      <c r="R25" s="94">
        <v>7804</v>
      </c>
      <c r="S25" s="47">
        <f t="shared" si="8"/>
        <v>68.636763412489</v>
      </c>
      <c r="T25" s="94">
        <v>1121</v>
      </c>
      <c r="U25" s="47">
        <f t="shared" si="9"/>
        <v>9.859278803869833</v>
      </c>
      <c r="V25" s="47">
        <f t="shared" si="10"/>
        <v>45.69451563300871</v>
      </c>
      <c r="W25" s="47">
        <f t="shared" si="11"/>
        <v>45.848670756646214</v>
      </c>
      <c r="X25" s="94">
        <v>10753</v>
      </c>
      <c r="Y25" s="95">
        <f t="shared" si="12"/>
        <v>0.05797048007083472</v>
      </c>
      <c r="Z25" s="56">
        <f t="shared" si="13"/>
        <v>1.1473342324501503</v>
      </c>
      <c r="AA25" s="47">
        <v>69.6</v>
      </c>
      <c r="AB25" s="47">
        <v>27.2</v>
      </c>
      <c r="AC25" s="96">
        <v>121.5</v>
      </c>
      <c r="AD25" s="96">
        <v>46.53</v>
      </c>
      <c r="AE25" s="96">
        <v>8.08</v>
      </c>
      <c r="AF25" s="96">
        <v>47</v>
      </c>
      <c r="AG25" s="95">
        <v>0.675</v>
      </c>
      <c r="AH25" s="95">
        <v>0.705</v>
      </c>
      <c r="AI25" s="97">
        <v>0.6503549771934531</v>
      </c>
      <c r="AJ25" s="97">
        <v>0.5075541511512173</v>
      </c>
      <c r="AK25" s="97">
        <v>0.8872202196228216</v>
      </c>
      <c r="AL25" s="97">
        <v>0.8543496445002091</v>
      </c>
      <c r="AM25" s="97">
        <v>0.7248697481169254</v>
      </c>
      <c r="AN25" s="55">
        <v>145</v>
      </c>
      <c r="AO25" s="55">
        <v>21</v>
      </c>
      <c r="AP25" s="95">
        <v>0.4310902</v>
      </c>
      <c r="AQ25" s="98">
        <v>378191.76003764116</v>
      </c>
      <c r="AR25" s="98">
        <v>395977.99749058974</v>
      </c>
      <c r="AS25" s="94">
        <v>135723.48</v>
      </c>
      <c r="AT25" s="56">
        <v>0.45478</v>
      </c>
      <c r="AU25" s="99">
        <v>1.9548301385462137</v>
      </c>
      <c r="AV25" s="99">
        <v>12.269880432719681</v>
      </c>
      <c r="AW25" s="99">
        <v>14.224710571265895</v>
      </c>
      <c r="AX25" s="66">
        <v>85.77528942873411</v>
      </c>
      <c r="AY25" s="100">
        <v>22.1</v>
      </c>
      <c r="AZ25" s="99">
        <v>51.436640471512774</v>
      </c>
      <c r="BA25" s="23">
        <f t="shared" si="14"/>
        <v>93.02936261637622</v>
      </c>
      <c r="BB25" s="23">
        <v>6.970637383623776</v>
      </c>
      <c r="BC25" s="32">
        <v>6.517068512771544</v>
      </c>
      <c r="BD25" s="101">
        <v>39.23</v>
      </c>
      <c r="BE25" s="101">
        <v>15.83</v>
      </c>
      <c r="BF25" s="101">
        <v>44.93</v>
      </c>
      <c r="BG25" s="47">
        <v>23.5</v>
      </c>
      <c r="BH25" s="102">
        <v>35.2</v>
      </c>
      <c r="BI25" s="24">
        <v>91.09774066797642</v>
      </c>
      <c r="BJ25" s="25">
        <v>89</v>
      </c>
      <c r="BK25" s="23">
        <v>7.452603143418467</v>
      </c>
      <c r="BL25" s="26">
        <v>6.78</v>
      </c>
      <c r="BM25" s="26">
        <v>70.27099543869063</v>
      </c>
      <c r="BN25" s="28">
        <v>23.80803011292346</v>
      </c>
      <c r="BO25" s="28">
        <v>0.5018820577164367</v>
      </c>
      <c r="BP25" s="28">
        <v>0.5018820577164367</v>
      </c>
      <c r="BQ25" s="28">
        <v>82.8732747804266</v>
      </c>
      <c r="BR25" s="28">
        <v>16.875784190715184</v>
      </c>
      <c r="BS25" s="28">
        <v>7.841907151819322</v>
      </c>
      <c r="BT25" s="96">
        <v>2.81</v>
      </c>
      <c r="BU25" s="103">
        <v>1.3513513513513513</v>
      </c>
      <c r="BV25" s="103">
        <v>27.027027027027028</v>
      </c>
      <c r="BW25" s="28">
        <v>1.8</v>
      </c>
      <c r="BX25" s="28">
        <v>0</v>
      </c>
      <c r="BY25" s="28">
        <v>23.4</v>
      </c>
      <c r="BZ25" s="28">
        <v>11.9</v>
      </c>
      <c r="CA25" s="40">
        <v>236.96682464454977</v>
      </c>
      <c r="CB25" s="40">
        <v>1404.24784974548</v>
      </c>
      <c r="CC25" s="104" t="s">
        <v>69</v>
      </c>
      <c r="CD25" s="96">
        <v>50</v>
      </c>
      <c r="CE25" s="43">
        <v>7613</v>
      </c>
      <c r="CF25" s="105">
        <v>66.95690413368514</v>
      </c>
      <c r="CG25" s="43">
        <v>2182</v>
      </c>
      <c r="CH25" s="47">
        <v>19.19085312225154</v>
      </c>
      <c r="CI25" s="45">
        <v>10935</v>
      </c>
      <c r="CJ25" s="47">
        <v>96.17414248021109</v>
      </c>
      <c r="CK25" s="28">
        <v>95.92417061611376</v>
      </c>
      <c r="CL25" s="28">
        <v>0.7203791469194313</v>
      </c>
      <c r="CM25" s="28">
        <v>2.928909952606635</v>
      </c>
      <c r="CN25" s="47">
        <v>19.507109004739338</v>
      </c>
      <c r="CO25" s="47">
        <v>14.480077745383868</v>
      </c>
      <c r="CP25" s="28">
        <v>71.49473684210527</v>
      </c>
      <c r="CQ25" s="28">
        <v>60.907903331156106</v>
      </c>
      <c r="CR25" s="92">
        <v>111.31581738653442</v>
      </c>
      <c r="CS25" s="92">
        <v>54.97716894977169</v>
      </c>
      <c r="CT25" s="47">
        <v>50.52130553037171</v>
      </c>
      <c r="CU25" s="47">
        <v>8.499546690843156</v>
      </c>
      <c r="CV25" s="47">
        <v>8.671522719389525</v>
      </c>
      <c r="CW25" s="47">
        <v>17.34304543877905</v>
      </c>
      <c r="CX25" s="47">
        <v>26.014568158168576</v>
      </c>
      <c r="CY25" s="53">
        <v>599.7050630837293</v>
      </c>
      <c r="CZ25" s="53">
        <v>418.8866433951865</v>
      </c>
      <c r="DA25" s="53">
        <v>514.4638835960506</v>
      </c>
      <c r="DB25" s="53">
        <v>532.9625864820821</v>
      </c>
      <c r="DC25" s="53">
        <v>401.2593137949748</v>
      </c>
      <c r="DD25" s="53">
        <v>467.8599930838652</v>
      </c>
      <c r="DE25" s="55">
        <v>150</v>
      </c>
      <c r="DF25" s="55">
        <v>104</v>
      </c>
      <c r="DG25" s="55">
        <v>127</v>
      </c>
      <c r="DH25" s="55">
        <v>174</v>
      </c>
      <c r="DI25" s="55">
        <v>108</v>
      </c>
      <c r="DJ25" s="55">
        <v>143</v>
      </c>
      <c r="DK25" s="55">
        <v>111</v>
      </c>
      <c r="DL25" s="55">
        <v>116</v>
      </c>
      <c r="DM25" s="55">
        <v>113</v>
      </c>
      <c r="DN25" s="55">
        <v>128</v>
      </c>
      <c r="DO25" s="55">
        <v>121</v>
      </c>
      <c r="DP25" s="55">
        <v>125</v>
      </c>
      <c r="DQ25" s="55">
        <v>100</v>
      </c>
      <c r="DR25" s="55">
        <v>13</v>
      </c>
      <c r="DS25" s="55">
        <v>57</v>
      </c>
      <c r="DT25" s="55">
        <v>103</v>
      </c>
      <c r="DU25" s="55">
        <v>13</v>
      </c>
      <c r="DV25" s="55">
        <v>61</v>
      </c>
      <c r="DW25" s="47">
        <v>480</v>
      </c>
      <c r="DX25" s="47">
        <v>1.4</v>
      </c>
      <c r="DY25" s="47">
        <v>5.5</v>
      </c>
      <c r="DZ25" s="47">
        <v>82.8</v>
      </c>
      <c r="EA25" s="47">
        <v>636.6</v>
      </c>
      <c r="EB25" s="47">
        <v>1.4</v>
      </c>
      <c r="EC25" s="47">
        <v>8.6</v>
      </c>
      <c r="ED25" s="47">
        <v>105.5</v>
      </c>
      <c r="EE25" s="47">
        <v>317.2</v>
      </c>
      <c r="EF25" s="47">
        <v>1.4</v>
      </c>
      <c r="EG25" s="47">
        <v>2.2</v>
      </c>
      <c r="EH25" s="47">
        <v>59.1</v>
      </c>
      <c r="EI25" s="56">
        <v>76.06</v>
      </c>
      <c r="EJ25" s="56">
        <v>57.42</v>
      </c>
      <c r="EK25" s="56">
        <v>74.15</v>
      </c>
      <c r="EL25" s="56">
        <v>55.67</v>
      </c>
      <c r="EM25" s="56">
        <v>78.04</v>
      </c>
      <c r="EN25" s="56">
        <v>59.24</v>
      </c>
      <c r="EO25" s="56">
        <v>53.76</v>
      </c>
      <c r="EP25" s="56">
        <v>59.6</v>
      </c>
      <c r="EQ25" s="56">
        <v>62.1</v>
      </c>
      <c r="ER25" s="56">
        <v>51.86</v>
      </c>
      <c r="ES25" s="56">
        <v>59.34</v>
      </c>
      <c r="ET25" s="56">
        <v>62.7</v>
      </c>
      <c r="EU25" s="56">
        <v>55.74</v>
      </c>
      <c r="EV25" s="56">
        <v>59.87</v>
      </c>
      <c r="EW25" s="56">
        <v>61.48</v>
      </c>
      <c r="EX25" s="54">
        <v>9.75975975975976</v>
      </c>
      <c r="EY25" s="54">
        <v>10.6544901065449</v>
      </c>
      <c r="EZ25" s="54">
        <v>8.88888888888889</v>
      </c>
      <c r="FA25" s="57">
        <v>12.152777777777779</v>
      </c>
      <c r="FB25" s="57">
        <v>9.00900900900901</v>
      </c>
      <c r="FC25" s="57">
        <v>0</v>
      </c>
      <c r="FD25" s="57">
        <v>13.651877133105803</v>
      </c>
      <c r="FE25" s="57">
        <v>9.316770186335404</v>
      </c>
      <c r="FF25" s="57">
        <v>0</v>
      </c>
      <c r="FG25" s="57">
        <v>10.60070671378092</v>
      </c>
      <c r="FH25" s="57">
        <v>8.720930232558139</v>
      </c>
      <c r="FI25" s="57">
        <v>0</v>
      </c>
      <c r="FJ25" s="54">
        <v>8.258258258258257</v>
      </c>
      <c r="FK25" s="54">
        <v>10.6544901065449</v>
      </c>
      <c r="FL25" s="54">
        <v>5.925925925925926</v>
      </c>
      <c r="FM25" s="47">
        <v>15.625</v>
      </c>
      <c r="FN25" s="47">
        <v>3.003003003003003</v>
      </c>
      <c r="FO25" s="47">
        <v>0</v>
      </c>
      <c r="FP25" s="47">
        <v>17.064846416382252</v>
      </c>
      <c r="FQ25" s="47">
        <v>6.211180124223602</v>
      </c>
      <c r="FR25" s="47">
        <v>0</v>
      </c>
      <c r="FS25" s="47">
        <v>14.134275618374557</v>
      </c>
      <c r="FT25" s="47">
        <v>0</v>
      </c>
      <c r="FU25" s="47">
        <v>0</v>
      </c>
      <c r="FV25" s="117">
        <v>475</v>
      </c>
      <c r="FW25" s="117">
        <v>594</v>
      </c>
      <c r="FX25" s="107">
        <f t="shared" si="0"/>
        <v>79.96632996632997</v>
      </c>
      <c r="FY25" s="119">
        <v>0.5355235042735037</v>
      </c>
      <c r="FZ25" s="94">
        <v>4</v>
      </c>
    </row>
    <row r="26" spans="1:182" ht="11.25">
      <c r="A26" s="93">
        <v>10305</v>
      </c>
      <c r="B26" s="61">
        <v>10305</v>
      </c>
      <c r="C26" s="61">
        <v>24</v>
      </c>
      <c r="D26" s="30" t="s">
        <v>44</v>
      </c>
      <c r="E26" s="30" t="s">
        <v>40</v>
      </c>
      <c r="F26" s="109">
        <v>1265.7</v>
      </c>
      <c r="G26" s="94">
        <v>13425</v>
      </c>
      <c r="H26" s="47">
        <f t="shared" si="1"/>
        <v>10.606778857549182</v>
      </c>
      <c r="I26" s="95">
        <f t="shared" si="2"/>
        <v>0.07930238474823458</v>
      </c>
      <c r="J26" s="56">
        <f t="shared" si="3"/>
        <v>1.625637237688144</v>
      </c>
      <c r="K26" s="94">
        <v>6806</v>
      </c>
      <c r="L26" s="47">
        <f t="shared" si="4"/>
        <v>50.696461824953445</v>
      </c>
      <c r="M26" s="94">
        <v>6619</v>
      </c>
      <c r="N26" s="47">
        <f t="shared" si="5"/>
        <v>49.303538175046555</v>
      </c>
      <c r="O26" s="47">
        <f t="shared" si="6"/>
        <v>102.82520018129627</v>
      </c>
      <c r="P26" s="94">
        <v>2944</v>
      </c>
      <c r="Q26" s="47">
        <f t="shared" si="7"/>
        <v>21.929236499068903</v>
      </c>
      <c r="R26" s="94">
        <v>8843</v>
      </c>
      <c r="S26" s="47">
        <f t="shared" si="8"/>
        <v>65.86964618249534</v>
      </c>
      <c r="T26" s="94">
        <v>1638</v>
      </c>
      <c r="U26" s="47">
        <f t="shared" si="9"/>
        <v>12.201117318435754</v>
      </c>
      <c r="V26" s="47">
        <f t="shared" si="10"/>
        <v>51.81499491122922</v>
      </c>
      <c r="W26" s="47">
        <f t="shared" si="11"/>
        <v>55.63858695652174</v>
      </c>
      <c r="X26" s="94">
        <v>11389</v>
      </c>
      <c r="Y26" s="95">
        <f t="shared" si="12"/>
        <v>0.06139921859264732</v>
      </c>
      <c r="Z26" s="56">
        <f t="shared" si="13"/>
        <v>1.2151947896749522</v>
      </c>
      <c r="AA26" s="47">
        <v>59.9</v>
      </c>
      <c r="AB26" s="47">
        <v>33.3</v>
      </c>
      <c r="AC26" s="96">
        <v>93.4</v>
      </c>
      <c r="AD26" s="96">
        <v>70.23</v>
      </c>
      <c r="AE26" s="96">
        <v>1.34</v>
      </c>
      <c r="AF26" s="96">
        <v>64</v>
      </c>
      <c r="AG26" s="95">
        <v>0.633</v>
      </c>
      <c r="AH26" s="95">
        <v>0.727</v>
      </c>
      <c r="AI26" s="97">
        <v>0.6703825520270756</v>
      </c>
      <c r="AJ26" s="97">
        <v>0.5161577136454989</v>
      </c>
      <c r="AK26" s="97">
        <v>0.9090676970175785</v>
      </c>
      <c r="AL26" s="97">
        <v>0.8031662269129287</v>
      </c>
      <c r="AM26" s="97">
        <v>0.7246935474007705</v>
      </c>
      <c r="AN26" s="55">
        <v>146</v>
      </c>
      <c r="AO26" s="55">
        <v>21</v>
      </c>
      <c r="AP26" s="95">
        <v>0.428714</v>
      </c>
      <c r="AQ26" s="98">
        <v>469273.5203166227</v>
      </c>
      <c r="AR26" s="98">
        <v>487897.0952506596</v>
      </c>
      <c r="AS26" s="94">
        <v>182695.95</v>
      </c>
      <c r="AT26" s="56">
        <v>0.46341</v>
      </c>
      <c r="AU26" s="99">
        <v>2.9158383035122597</v>
      </c>
      <c r="AV26" s="99">
        <v>13.187541418157721</v>
      </c>
      <c r="AW26" s="99">
        <v>16.10337972166998</v>
      </c>
      <c r="AX26" s="66">
        <v>83.89662027833002</v>
      </c>
      <c r="AY26" s="100">
        <v>19.1</v>
      </c>
      <c r="AZ26" s="99">
        <v>48.440489858400305</v>
      </c>
      <c r="BA26" s="23">
        <f t="shared" si="14"/>
        <v>96.10902626901047</v>
      </c>
      <c r="BB26" s="23">
        <v>3.890973730989532</v>
      </c>
      <c r="BC26" s="32">
        <v>3.594706695634999</v>
      </c>
      <c r="BD26" s="101">
        <v>45.79</v>
      </c>
      <c r="BE26" s="101">
        <v>13.98</v>
      </c>
      <c r="BF26" s="101">
        <v>40.23</v>
      </c>
      <c r="BG26" s="47">
        <v>24</v>
      </c>
      <c r="BH26" s="102">
        <v>39.5</v>
      </c>
      <c r="BI26" s="24">
        <v>91.29353233830845</v>
      </c>
      <c r="BJ26" s="25">
        <v>89.3</v>
      </c>
      <c r="BK26" s="23">
        <v>7.61318407960199</v>
      </c>
      <c r="BL26" s="26">
        <v>6.89</v>
      </c>
      <c r="BM26" s="26">
        <v>73.68762151652625</v>
      </c>
      <c r="BN26" s="28">
        <v>31.319261213720317</v>
      </c>
      <c r="BO26" s="28">
        <v>0.554089709762533</v>
      </c>
      <c r="BP26" s="28">
        <v>0.39577836411609496</v>
      </c>
      <c r="BQ26" s="28">
        <v>82.32189973614776</v>
      </c>
      <c r="BR26" s="28">
        <v>14.538258575197888</v>
      </c>
      <c r="BS26" s="28">
        <v>8.12664907651715</v>
      </c>
      <c r="BT26" s="96">
        <v>1.7</v>
      </c>
      <c r="BU26" s="103">
        <v>1.1764705882352942</v>
      </c>
      <c r="BV26" s="103">
        <v>29.41176470588235</v>
      </c>
      <c r="BW26" s="28">
        <v>1.7</v>
      </c>
      <c r="BX26" s="28">
        <v>0</v>
      </c>
      <c r="BY26" s="28">
        <v>23.6</v>
      </c>
      <c r="BZ26" s="28">
        <v>11.9</v>
      </c>
      <c r="CA26" s="40">
        <v>551.3489671396015</v>
      </c>
      <c r="CB26" s="40">
        <v>1881.9378078365066</v>
      </c>
      <c r="CC26" s="104" t="s">
        <v>69</v>
      </c>
      <c r="CD26" s="96">
        <v>28</v>
      </c>
      <c r="CE26" s="43">
        <v>8774</v>
      </c>
      <c r="CF26" s="105">
        <v>65.35567970204842</v>
      </c>
      <c r="CG26" s="43">
        <v>2204</v>
      </c>
      <c r="CH26" s="47">
        <v>16.4171322160149</v>
      </c>
      <c r="CI26" s="45">
        <v>5203</v>
      </c>
      <c r="CJ26" s="47">
        <v>38.756052141527</v>
      </c>
      <c r="CK26" s="28">
        <v>93.7210499227998</v>
      </c>
      <c r="CL26" s="28">
        <v>1.4557753106389235</v>
      </c>
      <c r="CM26" s="28">
        <v>3.970296301742519</v>
      </c>
      <c r="CN26" s="47">
        <v>19.741195500330857</v>
      </c>
      <c r="CO26" s="47">
        <v>18.910625239739165</v>
      </c>
      <c r="CP26" s="28">
        <v>69.52409104345256</v>
      </c>
      <c r="CQ26" s="28">
        <v>58.59410430839002</v>
      </c>
      <c r="CR26" s="92">
        <v>86.63206923099429</v>
      </c>
      <c r="CS26" s="92">
        <v>32.792004996876955</v>
      </c>
      <c r="CT26" s="47">
        <v>51.9631604459525</v>
      </c>
      <c r="CU26" s="47">
        <v>8.402003554693811</v>
      </c>
      <c r="CV26" s="47">
        <v>58.09450038729667</v>
      </c>
      <c r="CW26" s="47">
        <v>19.364833462432223</v>
      </c>
      <c r="CX26" s="47">
        <v>77.45933384972889</v>
      </c>
      <c r="CY26" s="53">
        <v>826.4900662251655</v>
      </c>
      <c r="CZ26" s="53">
        <v>566.0899653979238</v>
      </c>
      <c r="DA26" s="53">
        <v>699.1539763113367</v>
      </c>
      <c r="DB26" s="53">
        <v>669.5237247885279</v>
      </c>
      <c r="DC26" s="53">
        <v>470.56318351166357</v>
      </c>
      <c r="DD26" s="53">
        <v>571.1750128942575</v>
      </c>
      <c r="DE26" s="55">
        <v>191</v>
      </c>
      <c r="DF26" s="55">
        <v>126</v>
      </c>
      <c r="DG26" s="55">
        <v>159</v>
      </c>
      <c r="DH26" s="55">
        <v>250</v>
      </c>
      <c r="DI26" s="55">
        <v>154</v>
      </c>
      <c r="DJ26" s="55">
        <v>203</v>
      </c>
      <c r="DK26" s="55">
        <v>108</v>
      </c>
      <c r="DL26" s="55">
        <v>114</v>
      </c>
      <c r="DM26" s="55">
        <v>111</v>
      </c>
      <c r="DN26" s="55">
        <v>140</v>
      </c>
      <c r="DO26" s="55">
        <v>137</v>
      </c>
      <c r="DP26" s="55">
        <v>139</v>
      </c>
      <c r="DQ26" s="55">
        <v>141</v>
      </c>
      <c r="DR26" s="55">
        <v>22</v>
      </c>
      <c r="DS26" s="55">
        <v>82</v>
      </c>
      <c r="DT26" s="55">
        <v>147</v>
      </c>
      <c r="DU26" s="55">
        <v>25</v>
      </c>
      <c r="DV26" s="55">
        <v>87</v>
      </c>
      <c r="DW26" s="47">
        <v>736.4</v>
      </c>
      <c r="DX26" s="47">
        <v>2.1</v>
      </c>
      <c r="DY26" s="47">
        <v>4.8</v>
      </c>
      <c r="DZ26" s="47">
        <v>100.5</v>
      </c>
      <c r="EA26" s="47">
        <v>1005.55</v>
      </c>
      <c r="EB26" s="47">
        <v>2.2</v>
      </c>
      <c r="EC26" s="47">
        <v>8.1</v>
      </c>
      <c r="ED26" s="47">
        <v>135.1</v>
      </c>
      <c r="EE26" s="47">
        <v>456.55</v>
      </c>
      <c r="EF26" s="47">
        <v>2</v>
      </c>
      <c r="EG26" s="47">
        <v>1.4</v>
      </c>
      <c r="EH26" s="47">
        <v>64.5</v>
      </c>
      <c r="EI26" s="56">
        <v>76.06</v>
      </c>
      <c r="EJ26" s="56">
        <v>57.34</v>
      </c>
      <c r="EK26" s="56">
        <v>71.85</v>
      </c>
      <c r="EL26" s="56">
        <v>53.22</v>
      </c>
      <c r="EM26" s="56">
        <v>80.44</v>
      </c>
      <c r="EN26" s="56">
        <v>61.62</v>
      </c>
      <c r="EO26" s="56">
        <v>56.24</v>
      </c>
      <c r="EP26" s="56">
        <v>58.02</v>
      </c>
      <c r="EQ26" s="56">
        <v>62.05</v>
      </c>
      <c r="ER26" s="56">
        <v>52.77</v>
      </c>
      <c r="ES26" s="56">
        <v>53.69</v>
      </c>
      <c r="ET26" s="56">
        <v>60.05</v>
      </c>
      <c r="EU26" s="56">
        <v>59.84</v>
      </c>
      <c r="EV26" s="56">
        <v>62.52</v>
      </c>
      <c r="EW26" s="56">
        <v>64.13</v>
      </c>
      <c r="EX26" s="54">
        <v>9.880395215808631</v>
      </c>
      <c r="EY26" s="54">
        <v>11.224489795918366</v>
      </c>
      <c r="EZ26" s="54">
        <v>8.48356309650053</v>
      </c>
      <c r="FA26" s="57">
        <v>12.5</v>
      </c>
      <c r="FB26" s="57">
        <v>9.153318077803204</v>
      </c>
      <c r="FC26" s="57">
        <v>6.024096385542169</v>
      </c>
      <c r="FD26" s="57">
        <v>15.486725663716815</v>
      </c>
      <c r="FE26" s="57">
        <v>9.029345372460496</v>
      </c>
      <c r="FF26" s="57">
        <v>11.904761904761903</v>
      </c>
      <c r="FG26" s="57">
        <v>9.345794392523365</v>
      </c>
      <c r="FH26" s="57">
        <v>6.960556844547564</v>
      </c>
      <c r="FI26" s="57">
        <v>0</v>
      </c>
      <c r="FJ26" s="54">
        <v>8.840353614144565</v>
      </c>
      <c r="FK26" s="54">
        <v>8.16326530612245</v>
      </c>
      <c r="FL26" s="54">
        <v>9.544008483563097</v>
      </c>
      <c r="FM26" s="47">
        <v>7.954545454545454</v>
      </c>
      <c r="FN26" s="47">
        <v>11.441647597254004</v>
      </c>
      <c r="FO26" s="47">
        <v>0</v>
      </c>
      <c r="FP26" s="47">
        <v>4.424778761061947</v>
      </c>
      <c r="FQ26" s="47">
        <v>13.544018058690744</v>
      </c>
      <c r="FR26" s="47">
        <v>0</v>
      </c>
      <c r="FS26" s="47">
        <v>11.682242990654204</v>
      </c>
      <c r="FT26" s="47">
        <v>9.280742459396752</v>
      </c>
      <c r="FU26" s="47">
        <v>0</v>
      </c>
      <c r="FV26" s="117">
        <v>867</v>
      </c>
      <c r="FW26" s="117">
        <v>1033</v>
      </c>
      <c r="FX26" s="107">
        <f t="shared" si="0"/>
        <v>83.93030009680542</v>
      </c>
      <c r="FY26" s="119">
        <v>0.7281720900696802</v>
      </c>
      <c r="FZ26" s="94">
        <v>3</v>
      </c>
    </row>
    <row r="27" spans="1:182" ht="11.25">
      <c r="A27" s="93">
        <v>10306</v>
      </c>
      <c r="B27" s="61">
        <v>10306</v>
      </c>
      <c r="C27" s="61">
        <v>25</v>
      </c>
      <c r="D27" s="30" t="s">
        <v>45</v>
      </c>
      <c r="E27" s="30" t="s">
        <v>40</v>
      </c>
      <c r="F27" s="109">
        <v>1517</v>
      </c>
      <c r="G27" s="94">
        <v>7997</v>
      </c>
      <c r="H27" s="47">
        <f t="shared" si="1"/>
        <v>5.271588661832564</v>
      </c>
      <c r="I27" s="95">
        <f t="shared" si="2"/>
        <v>0.04723882091855731</v>
      </c>
      <c r="J27" s="56">
        <f t="shared" si="3"/>
        <v>0.9683591053848855</v>
      </c>
      <c r="K27" s="94">
        <v>4296</v>
      </c>
      <c r="L27" s="47">
        <f t="shared" si="4"/>
        <v>53.720145054395395</v>
      </c>
      <c r="M27" s="94">
        <v>3701</v>
      </c>
      <c r="N27" s="47">
        <f t="shared" si="5"/>
        <v>46.279854945604605</v>
      </c>
      <c r="O27" s="47">
        <f t="shared" si="6"/>
        <v>116.07673601729262</v>
      </c>
      <c r="P27" s="94">
        <v>1738</v>
      </c>
      <c r="Q27" s="47">
        <f t="shared" si="7"/>
        <v>21.733149931224208</v>
      </c>
      <c r="R27" s="94">
        <v>5166</v>
      </c>
      <c r="S27" s="47">
        <f t="shared" si="8"/>
        <v>64.59922470926597</v>
      </c>
      <c r="T27" s="94">
        <v>1093</v>
      </c>
      <c r="U27" s="47">
        <f t="shared" si="9"/>
        <v>13.667625359509817</v>
      </c>
      <c r="V27" s="47">
        <f t="shared" si="10"/>
        <v>54.80061943476578</v>
      </c>
      <c r="W27" s="47">
        <f t="shared" si="11"/>
        <v>62.88837744533947</v>
      </c>
      <c r="X27" s="94">
        <v>6775</v>
      </c>
      <c r="Y27" s="95">
        <f t="shared" si="12"/>
        <v>0.03652469101459176</v>
      </c>
      <c r="Z27" s="56">
        <f t="shared" si="13"/>
        <v>0.7228856528270964</v>
      </c>
      <c r="AA27" s="47">
        <v>89</v>
      </c>
      <c r="AB27" s="47">
        <v>76.2</v>
      </c>
      <c r="AC27" s="96">
        <v>179.38</v>
      </c>
      <c r="AD27" s="96">
        <v>93.78</v>
      </c>
      <c r="AE27" s="96">
        <v>6.52</v>
      </c>
      <c r="AF27" s="96">
        <v>56</v>
      </c>
      <c r="AG27" s="95">
        <v>0.51</v>
      </c>
      <c r="AH27" s="95">
        <v>0.731</v>
      </c>
      <c r="AI27" s="97">
        <v>0.5798461668355286</v>
      </c>
      <c r="AJ27" s="97">
        <v>0.5031970399681536</v>
      </c>
      <c r="AK27" s="97">
        <v>0.8936808589411329</v>
      </c>
      <c r="AL27" s="97">
        <v>0.5641139147115242</v>
      </c>
      <c r="AM27" s="97">
        <v>0.6352094951140848</v>
      </c>
      <c r="AN27" s="55">
        <v>316</v>
      </c>
      <c r="AO27" s="55">
        <v>30</v>
      </c>
      <c r="AP27" s="95">
        <v>0.5428512</v>
      </c>
      <c r="AQ27" s="98">
        <v>275092.2421425409</v>
      </c>
      <c r="AR27" s="98">
        <v>303871.95838866755</v>
      </c>
      <c r="AS27" s="94">
        <v>105197.73</v>
      </c>
      <c r="AT27" s="56">
        <v>0.43252</v>
      </c>
      <c r="AU27" s="99">
        <v>5.6332505554829435</v>
      </c>
      <c r="AV27" s="99">
        <v>8.665533917135015</v>
      </c>
      <c r="AW27" s="99">
        <v>14.298784472617958</v>
      </c>
      <c r="AX27" s="66">
        <v>85.70121552738205</v>
      </c>
      <c r="AY27" s="100">
        <v>25</v>
      </c>
      <c r="AZ27" s="99">
        <v>45.31879194630872</v>
      </c>
      <c r="BA27" s="23">
        <f t="shared" si="14"/>
        <v>94.89078119215105</v>
      </c>
      <c r="BB27" s="23">
        <v>5.109218807848944</v>
      </c>
      <c r="BC27" s="32">
        <v>5.109218807848944</v>
      </c>
      <c r="BD27" s="101">
        <v>57.06</v>
      </c>
      <c r="BE27" s="101">
        <v>11.64</v>
      </c>
      <c r="BF27" s="101">
        <v>31.3</v>
      </c>
      <c r="BG27" s="47">
        <v>27.2</v>
      </c>
      <c r="BH27" s="102">
        <v>78.6</v>
      </c>
      <c r="BI27" s="24">
        <v>86.72818791946308</v>
      </c>
      <c r="BJ27" s="25">
        <v>84.1</v>
      </c>
      <c r="BK27" s="23">
        <v>6.132214765100671</v>
      </c>
      <c r="BL27" s="26">
        <v>5.27</v>
      </c>
      <c r="BM27" s="26">
        <v>64.51367781155015</v>
      </c>
      <c r="BN27" s="28">
        <v>76.36122177954847</v>
      </c>
      <c r="BO27" s="28">
        <v>0.35413899955732625</v>
      </c>
      <c r="BP27" s="28">
        <v>1.0624169986719787</v>
      </c>
      <c r="BQ27" s="28">
        <v>48.959716688800356</v>
      </c>
      <c r="BR27" s="28">
        <v>0.5754758742806552</v>
      </c>
      <c r="BS27" s="28">
        <v>1.5493581230633025</v>
      </c>
      <c r="BT27" s="96">
        <v>0</v>
      </c>
      <c r="BU27" s="103">
        <v>1.9230769230769231</v>
      </c>
      <c r="BV27" s="103">
        <v>19.23076923076923</v>
      </c>
      <c r="BW27" s="28">
        <v>0.8</v>
      </c>
      <c r="BX27" s="28">
        <v>0</v>
      </c>
      <c r="BY27" s="28">
        <v>30.5</v>
      </c>
      <c r="BZ27" s="28">
        <v>14</v>
      </c>
      <c r="CA27" s="40">
        <v>320.78963602714373</v>
      </c>
      <c r="CB27" s="40">
        <v>1196.7921036397286</v>
      </c>
      <c r="CC27" s="104" t="s">
        <v>69</v>
      </c>
      <c r="CD27" s="96">
        <v>35</v>
      </c>
      <c r="CE27" s="43">
        <v>3956</v>
      </c>
      <c r="CF27" s="105">
        <v>49.46855070651495</v>
      </c>
      <c r="CG27" s="43">
        <v>2884</v>
      </c>
      <c r="CH27" s="47">
        <v>36.06352382143304</v>
      </c>
      <c r="CI27" s="45">
        <v>10399</v>
      </c>
      <c r="CJ27" s="47">
        <v>130.03626359884956</v>
      </c>
      <c r="CK27" s="28">
        <v>98.2747353287152</v>
      </c>
      <c r="CL27" s="28">
        <v>0.5228074761469089</v>
      </c>
      <c r="CM27" s="28">
        <v>0.5489478499542544</v>
      </c>
      <c r="CN27" s="47">
        <v>18.794928767481377</v>
      </c>
      <c r="CO27" s="47">
        <v>22.94853963838665</v>
      </c>
      <c r="CP27" s="28">
        <v>68.31298557158712</v>
      </c>
      <c r="CQ27" s="28">
        <v>60.26258205689278</v>
      </c>
      <c r="CR27" s="92">
        <v>95.6533645156528</v>
      </c>
      <c r="CS27" s="92">
        <v>43.1390977443609</v>
      </c>
      <c r="CT27" s="47">
        <v>37.89910600255428</v>
      </c>
      <c r="CU27" s="47">
        <v>15.517241379310345</v>
      </c>
      <c r="CV27" s="47">
        <v>21.381227282446012</v>
      </c>
      <c r="CW27" s="47">
        <v>21.381227282446012</v>
      </c>
      <c r="CX27" s="47">
        <v>42.762454564892025</v>
      </c>
      <c r="CY27" s="53">
        <v>909.0909090909092</v>
      </c>
      <c r="CZ27" s="53">
        <v>549.5049504950495</v>
      </c>
      <c r="DA27" s="53">
        <v>744.8852718435628</v>
      </c>
      <c r="DB27" s="53">
        <v>734.1396535925379</v>
      </c>
      <c r="DC27" s="53">
        <v>491.5061070613417</v>
      </c>
      <c r="DD27" s="53">
        <v>614.2028228494237</v>
      </c>
      <c r="DE27" s="55">
        <v>133</v>
      </c>
      <c r="DF27" s="55">
        <v>93</v>
      </c>
      <c r="DG27" s="55">
        <v>113</v>
      </c>
      <c r="DH27" s="55">
        <v>191</v>
      </c>
      <c r="DI27" s="55">
        <v>104</v>
      </c>
      <c r="DJ27" s="55">
        <v>151</v>
      </c>
      <c r="DK27" s="55">
        <v>72</v>
      </c>
      <c r="DL27" s="55">
        <v>90</v>
      </c>
      <c r="DM27" s="55">
        <v>81</v>
      </c>
      <c r="DN27" s="55">
        <v>98</v>
      </c>
      <c r="DO27" s="55">
        <v>101</v>
      </c>
      <c r="DP27" s="55">
        <v>99</v>
      </c>
      <c r="DQ27" s="55">
        <v>277</v>
      </c>
      <c r="DR27" s="55">
        <v>42</v>
      </c>
      <c r="DS27" s="55">
        <v>161</v>
      </c>
      <c r="DT27" s="55">
        <v>281</v>
      </c>
      <c r="DU27" s="55">
        <v>42</v>
      </c>
      <c r="DV27" s="55">
        <v>172</v>
      </c>
      <c r="DW27" s="47">
        <v>686.8</v>
      </c>
      <c r="DX27" s="47">
        <v>2</v>
      </c>
      <c r="DY27" s="47">
        <v>6.9</v>
      </c>
      <c r="DZ27" s="47">
        <v>153.4</v>
      </c>
      <c r="EA27" s="47">
        <v>966.05</v>
      </c>
      <c r="EB27" s="47">
        <v>2.1</v>
      </c>
      <c r="EC27" s="47">
        <v>11</v>
      </c>
      <c r="ED27" s="47">
        <v>204.8</v>
      </c>
      <c r="EE27" s="47">
        <v>396.45</v>
      </c>
      <c r="EF27" s="47">
        <v>1.8</v>
      </c>
      <c r="EG27" s="47">
        <v>2.6</v>
      </c>
      <c r="EH27" s="47">
        <v>99.9</v>
      </c>
      <c r="EI27" s="56">
        <v>73.3</v>
      </c>
      <c r="EJ27" s="56">
        <v>55.81</v>
      </c>
      <c r="EK27" s="56">
        <v>71.97</v>
      </c>
      <c r="EL27" s="56">
        <v>54.39</v>
      </c>
      <c r="EM27" s="56">
        <v>74.68</v>
      </c>
      <c r="EN27" s="56">
        <v>57.28</v>
      </c>
      <c r="EO27" s="56">
        <v>52.98</v>
      </c>
      <c r="EP27" s="56">
        <v>56.95</v>
      </c>
      <c r="EQ27" s="56">
        <v>60.98</v>
      </c>
      <c r="ER27" s="56">
        <v>49.33</v>
      </c>
      <c r="ES27" s="56">
        <v>56.29</v>
      </c>
      <c r="ET27" s="56">
        <v>62.65</v>
      </c>
      <c r="EU27" s="56">
        <v>56.78</v>
      </c>
      <c r="EV27" s="56">
        <v>57.64</v>
      </c>
      <c r="EW27" s="56">
        <v>59.25</v>
      </c>
      <c r="EX27" s="54">
        <v>10.126582278481013</v>
      </c>
      <c r="EY27" s="54">
        <v>12.027491408934708</v>
      </c>
      <c r="EZ27" s="54">
        <v>8.291873963515755</v>
      </c>
      <c r="FA27" s="57">
        <v>11.890606420927467</v>
      </c>
      <c r="FB27" s="57">
        <v>9.46372239747634</v>
      </c>
      <c r="FC27" s="57">
        <v>0</v>
      </c>
      <c r="FD27" s="57">
        <v>14.388489208633095</v>
      </c>
      <c r="FE27" s="57">
        <v>6.622516556291391</v>
      </c>
      <c r="FF27" s="57">
        <v>0</v>
      </c>
      <c r="FG27" s="57">
        <v>9.433962264150942</v>
      </c>
      <c r="FH27" s="57">
        <v>6.024096385542169</v>
      </c>
      <c r="FI27" s="57">
        <v>0</v>
      </c>
      <c r="FJ27" s="54">
        <v>16.877637130801688</v>
      </c>
      <c r="FK27" s="54">
        <v>20.61855670103093</v>
      </c>
      <c r="FL27" s="54">
        <v>13.266998341625207</v>
      </c>
      <c r="FM27" s="47">
        <v>16.646848989298455</v>
      </c>
      <c r="FN27" s="47">
        <v>15.772870662460567</v>
      </c>
      <c r="FO27" s="47">
        <v>0</v>
      </c>
      <c r="FP27" s="47">
        <v>19.184652278177456</v>
      </c>
      <c r="FQ27" s="47">
        <v>26.490066225165563</v>
      </c>
      <c r="FR27" s="47">
        <v>0</v>
      </c>
      <c r="FS27" s="47">
        <v>14.150943396226415</v>
      </c>
      <c r="FT27" s="47">
        <v>6.024096385542169</v>
      </c>
      <c r="FU27" s="47">
        <v>0</v>
      </c>
      <c r="FV27" s="117">
        <v>468</v>
      </c>
      <c r="FW27" s="117">
        <v>659</v>
      </c>
      <c r="FX27" s="107">
        <f t="shared" si="0"/>
        <v>71.01669195751138</v>
      </c>
      <c r="FY27" s="119">
        <v>0.548394090605743</v>
      </c>
      <c r="FZ27" s="94">
        <v>4</v>
      </c>
    </row>
    <row r="28" spans="1:182" ht="11.25">
      <c r="A28" s="93">
        <v>10307</v>
      </c>
      <c r="B28" s="61">
        <v>10307</v>
      </c>
      <c r="C28" s="61">
        <v>26</v>
      </c>
      <c r="D28" s="30" t="s">
        <v>46</v>
      </c>
      <c r="E28" s="30" t="s">
        <v>40</v>
      </c>
      <c r="F28" s="109">
        <v>637.3</v>
      </c>
      <c r="G28" s="94">
        <v>9150</v>
      </c>
      <c r="H28" s="47">
        <f t="shared" si="1"/>
        <v>14.357445473089598</v>
      </c>
      <c r="I28" s="95">
        <f t="shared" si="2"/>
        <v>0.05404967005186937</v>
      </c>
      <c r="J28" s="56">
        <f t="shared" si="3"/>
        <v>1.1079762178656625</v>
      </c>
      <c r="K28" s="94">
        <v>4652</v>
      </c>
      <c r="L28" s="47">
        <f t="shared" si="4"/>
        <v>50.84153005464481</v>
      </c>
      <c r="M28" s="94">
        <v>4498</v>
      </c>
      <c r="N28" s="47">
        <f t="shared" si="5"/>
        <v>49.15846994535519</v>
      </c>
      <c r="O28" s="47">
        <f t="shared" si="6"/>
        <v>103.42374388617164</v>
      </c>
      <c r="P28" s="94">
        <v>2037</v>
      </c>
      <c r="Q28" s="47">
        <f t="shared" si="7"/>
        <v>22.262295081967213</v>
      </c>
      <c r="R28" s="94">
        <v>5932</v>
      </c>
      <c r="S28" s="47">
        <f t="shared" si="8"/>
        <v>64.83060109289617</v>
      </c>
      <c r="T28" s="94">
        <v>1181</v>
      </c>
      <c r="U28" s="47">
        <f t="shared" si="9"/>
        <v>12.907103825136613</v>
      </c>
      <c r="V28" s="47">
        <f t="shared" si="10"/>
        <v>54.248145650708025</v>
      </c>
      <c r="W28" s="47">
        <f t="shared" si="11"/>
        <v>57.97741777123221</v>
      </c>
      <c r="X28" s="94">
        <v>7687</v>
      </c>
      <c r="Y28" s="95">
        <f t="shared" si="12"/>
        <v>0.041441372668511715</v>
      </c>
      <c r="Z28" s="56">
        <f t="shared" si="13"/>
        <v>0.8201951311117182</v>
      </c>
      <c r="AA28" s="47">
        <v>67</v>
      </c>
      <c r="AB28" s="47">
        <v>38.3</v>
      </c>
      <c r="AC28" s="96">
        <v>124.05</v>
      </c>
      <c r="AD28" s="96">
        <v>70.82</v>
      </c>
      <c r="AE28" s="96">
        <v>3.04</v>
      </c>
      <c r="AF28" s="96">
        <v>42</v>
      </c>
      <c r="AG28" s="95">
        <v>0.625</v>
      </c>
      <c r="AH28" s="95">
        <v>0.763</v>
      </c>
      <c r="AI28" s="97">
        <v>0.6816819640783992</v>
      </c>
      <c r="AJ28" s="97">
        <v>0.5143895591941281</v>
      </c>
      <c r="AK28" s="97">
        <v>0.890948717948718</v>
      </c>
      <c r="AL28" s="97">
        <v>0.794901506373117</v>
      </c>
      <c r="AM28" s="97">
        <v>0.7204804368985906</v>
      </c>
      <c r="AN28" s="55">
        <v>159</v>
      </c>
      <c r="AO28" s="55">
        <v>26</v>
      </c>
      <c r="AP28" s="95">
        <v>0.4316072</v>
      </c>
      <c r="AQ28" s="98">
        <v>488357.1776747779</v>
      </c>
      <c r="AR28" s="98">
        <v>511403.4808806489</v>
      </c>
      <c r="AS28" s="94">
        <v>159609.03</v>
      </c>
      <c r="AT28" s="56">
        <v>0.46225</v>
      </c>
      <c r="AU28" s="99">
        <v>3.1061908856405847</v>
      </c>
      <c r="AV28" s="99">
        <v>11.027515047291487</v>
      </c>
      <c r="AW28" s="99">
        <v>14.133705932932072</v>
      </c>
      <c r="AX28" s="66">
        <v>85.86629406706793</v>
      </c>
      <c r="AY28" s="100">
        <v>22.2</v>
      </c>
      <c r="AZ28" s="99">
        <v>52.93369150289835</v>
      </c>
      <c r="BA28" s="23">
        <f t="shared" si="14"/>
        <v>95.72649572649573</v>
      </c>
      <c r="BB28" s="23">
        <v>4.273504273504273</v>
      </c>
      <c r="BC28" s="32">
        <v>4.05982905982906</v>
      </c>
      <c r="BD28" s="101">
        <v>49.63</v>
      </c>
      <c r="BE28" s="101">
        <v>12.6</v>
      </c>
      <c r="BF28" s="101">
        <v>37.77</v>
      </c>
      <c r="BG28" s="47">
        <v>29.7</v>
      </c>
      <c r="BH28" s="102">
        <v>42.9</v>
      </c>
      <c r="BI28" s="24">
        <v>91.87049342570339</v>
      </c>
      <c r="BJ28" s="25">
        <v>89.8</v>
      </c>
      <c r="BK28" s="23">
        <v>7.844337621942598</v>
      </c>
      <c r="BL28" s="26">
        <v>7</v>
      </c>
      <c r="BM28" s="26">
        <v>75.2919483712354</v>
      </c>
      <c r="BN28" s="28">
        <v>31.363460795674005</v>
      </c>
      <c r="BO28" s="28">
        <v>0.3089996137504828</v>
      </c>
      <c r="BP28" s="28">
        <v>0</v>
      </c>
      <c r="BQ28" s="28">
        <v>80.6102742371572</v>
      </c>
      <c r="BR28" s="28">
        <v>15.025106218617227</v>
      </c>
      <c r="BS28" s="28">
        <v>8.72923908845114</v>
      </c>
      <c r="BT28" s="96">
        <v>2.29</v>
      </c>
      <c r="BU28" s="103">
        <v>5.2631578947368425</v>
      </c>
      <c r="BV28" s="103">
        <v>21.05263157894737</v>
      </c>
      <c r="BW28" s="28">
        <v>1.2</v>
      </c>
      <c r="BX28" s="28">
        <v>0</v>
      </c>
      <c r="BY28" s="28">
        <v>22.5</v>
      </c>
      <c r="BZ28" s="28">
        <v>13.2</v>
      </c>
      <c r="CA28" s="40">
        <v>312.33171782444805</v>
      </c>
      <c r="CB28" s="40">
        <v>883.1448572967151</v>
      </c>
      <c r="CC28" s="104" t="s">
        <v>69</v>
      </c>
      <c r="CD28" s="96">
        <v>23</v>
      </c>
      <c r="CE28" s="43">
        <v>6530</v>
      </c>
      <c r="CF28" s="105">
        <v>71.36612021857924</v>
      </c>
      <c r="CG28" s="43">
        <v>2509</v>
      </c>
      <c r="CH28" s="47">
        <v>27.420765027322403</v>
      </c>
      <c r="CI28" s="45">
        <v>9068</v>
      </c>
      <c r="CJ28" s="47">
        <v>99.10382513661202</v>
      </c>
      <c r="CK28" s="28">
        <v>94.27072178196615</v>
      </c>
      <c r="CL28" s="28">
        <v>3.2019704433497536</v>
      </c>
      <c r="CM28" s="28">
        <v>1.145855643606768</v>
      </c>
      <c r="CN28" s="47">
        <v>16.438209466695223</v>
      </c>
      <c r="CO28" s="47">
        <v>18.175895765472312</v>
      </c>
      <c r="CP28" s="28">
        <v>67.14866696791685</v>
      </c>
      <c r="CQ28" s="28">
        <v>59.86254295532646</v>
      </c>
      <c r="CR28" s="92">
        <v>93.83428853474017</v>
      </c>
      <c r="CS28" s="92">
        <v>40.22203245089667</v>
      </c>
      <c r="CT28" s="47">
        <v>46.90643863179074</v>
      </c>
      <c r="CU28" s="47">
        <v>11.87122736418511</v>
      </c>
      <c r="CV28" s="47">
        <v>65.39000467071462</v>
      </c>
      <c r="CW28" s="47">
        <v>0</v>
      </c>
      <c r="CX28" s="47">
        <v>65.39000467071462</v>
      </c>
      <c r="CY28" s="53">
        <v>899.4810686142608</v>
      </c>
      <c r="CZ28" s="53">
        <v>621.5943491422805</v>
      </c>
      <c r="DA28" s="53">
        <v>763.9299074620988</v>
      </c>
      <c r="DB28" s="53">
        <v>668.9554980245445</v>
      </c>
      <c r="DC28" s="53">
        <v>490.91985640703723</v>
      </c>
      <c r="DD28" s="53">
        <v>580.9502286782661</v>
      </c>
      <c r="DE28" s="55">
        <v>165</v>
      </c>
      <c r="DF28" s="55">
        <v>128</v>
      </c>
      <c r="DG28" s="55">
        <v>147</v>
      </c>
      <c r="DH28" s="55">
        <v>246</v>
      </c>
      <c r="DI28" s="55">
        <v>165</v>
      </c>
      <c r="DJ28" s="55">
        <v>207</v>
      </c>
      <c r="DK28" s="55">
        <v>98</v>
      </c>
      <c r="DL28" s="55">
        <v>104</v>
      </c>
      <c r="DM28" s="55">
        <v>101</v>
      </c>
      <c r="DN28" s="55">
        <v>140</v>
      </c>
      <c r="DO28" s="55">
        <v>127</v>
      </c>
      <c r="DP28" s="55">
        <v>134</v>
      </c>
      <c r="DQ28" s="55">
        <v>145</v>
      </c>
      <c r="DR28" s="55">
        <v>28</v>
      </c>
      <c r="DS28" s="55">
        <v>87</v>
      </c>
      <c r="DT28" s="55">
        <v>158</v>
      </c>
      <c r="DU28" s="55">
        <v>28</v>
      </c>
      <c r="DV28" s="55">
        <v>95</v>
      </c>
      <c r="DW28" s="47">
        <v>543.7</v>
      </c>
      <c r="DX28" s="47">
        <v>1.6</v>
      </c>
      <c r="DY28" s="47">
        <v>4.7</v>
      </c>
      <c r="DZ28" s="47">
        <v>108.1</v>
      </c>
      <c r="EA28" s="47">
        <v>745.05</v>
      </c>
      <c r="EB28" s="47">
        <v>1.6</v>
      </c>
      <c r="EC28" s="47">
        <v>7.9</v>
      </c>
      <c r="ED28" s="47">
        <v>145.6</v>
      </c>
      <c r="EE28" s="47">
        <v>334.35</v>
      </c>
      <c r="EF28" s="47">
        <v>1.5</v>
      </c>
      <c r="EG28" s="47">
        <v>1.3</v>
      </c>
      <c r="EH28" s="47">
        <v>69.2</v>
      </c>
      <c r="EI28" s="56">
        <v>74.04</v>
      </c>
      <c r="EJ28" s="56">
        <v>55.66</v>
      </c>
      <c r="EK28" s="56">
        <v>70.18</v>
      </c>
      <c r="EL28" s="56">
        <v>52.51</v>
      </c>
      <c r="EM28" s="56">
        <v>78.05</v>
      </c>
      <c r="EN28" s="56">
        <v>58.94</v>
      </c>
      <c r="EO28" s="56">
        <v>53.03</v>
      </c>
      <c r="EP28" s="56">
        <v>57.55</v>
      </c>
      <c r="EQ28" s="56">
        <v>59.5</v>
      </c>
      <c r="ER28" s="56">
        <v>50.18</v>
      </c>
      <c r="ES28" s="56">
        <v>52.96</v>
      </c>
      <c r="ET28" s="56">
        <v>55.24</v>
      </c>
      <c r="EU28" s="56">
        <v>56</v>
      </c>
      <c r="EV28" s="56">
        <v>62.33</v>
      </c>
      <c r="EW28" s="56">
        <v>63.94</v>
      </c>
      <c r="EX28" s="54">
        <v>9.654062751407883</v>
      </c>
      <c r="EY28" s="54">
        <v>11.146496815286623</v>
      </c>
      <c r="EZ28" s="54">
        <v>8.130081300813009</v>
      </c>
      <c r="FA28" s="57">
        <v>12.578616352201259</v>
      </c>
      <c r="FB28" s="57">
        <v>9.46969696969697</v>
      </c>
      <c r="FC28" s="57">
        <v>0</v>
      </c>
      <c r="FD28" s="57">
        <v>15.822784810126583</v>
      </c>
      <c r="FE28" s="57">
        <v>11.450381679389313</v>
      </c>
      <c r="FF28" s="57">
        <v>0</v>
      </c>
      <c r="FG28" s="57">
        <v>9.375</v>
      </c>
      <c r="FH28" s="57">
        <v>7.518796992481203</v>
      </c>
      <c r="FI28" s="57">
        <v>0</v>
      </c>
      <c r="FJ28" s="54">
        <v>13.676588897827836</v>
      </c>
      <c r="FK28" s="54">
        <v>22.292993630573246</v>
      </c>
      <c r="FL28" s="54">
        <v>4.878048780487805</v>
      </c>
      <c r="FM28" s="47">
        <v>7.861635220125786</v>
      </c>
      <c r="FN28" s="47">
        <v>22.727272727272727</v>
      </c>
      <c r="FO28" s="47">
        <v>0</v>
      </c>
      <c r="FP28" s="47">
        <v>12.658227848101266</v>
      </c>
      <c r="FQ28" s="47">
        <v>38.16793893129771</v>
      </c>
      <c r="FR28" s="47">
        <v>0</v>
      </c>
      <c r="FS28" s="47">
        <v>3.125</v>
      </c>
      <c r="FT28" s="47">
        <v>7.518796992481203</v>
      </c>
      <c r="FU28" s="47">
        <v>0</v>
      </c>
      <c r="FV28" s="117">
        <v>648</v>
      </c>
      <c r="FW28" s="117">
        <v>776</v>
      </c>
      <c r="FX28" s="107">
        <f t="shared" si="0"/>
        <v>83.50515463917526</v>
      </c>
      <c r="FY28" s="119">
        <v>0.5577494221362141</v>
      </c>
      <c r="FZ28" s="94">
        <v>4</v>
      </c>
    </row>
    <row r="29" spans="1:182" ht="11.25">
      <c r="A29" s="93">
        <v>10401</v>
      </c>
      <c r="B29" s="61">
        <v>10401</v>
      </c>
      <c r="C29" s="61">
        <v>27</v>
      </c>
      <c r="D29" s="30" t="s">
        <v>47</v>
      </c>
      <c r="E29" s="30" t="s">
        <v>50</v>
      </c>
      <c r="F29" s="109">
        <v>8470.5</v>
      </c>
      <c r="G29" s="94">
        <v>7122</v>
      </c>
      <c r="H29" s="47">
        <f t="shared" si="1"/>
        <v>0.8408004250044271</v>
      </c>
      <c r="I29" s="95">
        <f t="shared" si="2"/>
        <v>0.04207013662397963</v>
      </c>
      <c r="J29" s="56">
        <f t="shared" si="3"/>
        <v>0.8624050954796992</v>
      </c>
      <c r="K29" s="94">
        <v>3903</v>
      </c>
      <c r="L29" s="47">
        <f t="shared" si="4"/>
        <v>54.80202190395956</v>
      </c>
      <c r="M29" s="94">
        <v>3219</v>
      </c>
      <c r="N29" s="47">
        <f t="shared" si="5"/>
        <v>45.19797809604044</v>
      </c>
      <c r="O29" s="47">
        <f t="shared" si="6"/>
        <v>121.24883504193849</v>
      </c>
      <c r="P29" s="94">
        <v>1746</v>
      </c>
      <c r="Q29" s="47">
        <f t="shared" si="7"/>
        <v>24.51558550968829</v>
      </c>
      <c r="R29" s="94">
        <v>4814</v>
      </c>
      <c r="S29" s="47">
        <f t="shared" si="8"/>
        <v>67.59337264813254</v>
      </c>
      <c r="T29" s="94">
        <v>562</v>
      </c>
      <c r="U29" s="47">
        <f t="shared" si="9"/>
        <v>7.891041842179163</v>
      </c>
      <c r="V29" s="47">
        <f t="shared" si="10"/>
        <v>47.943498130452845</v>
      </c>
      <c r="W29" s="47">
        <f t="shared" si="11"/>
        <v>32.18785796105384</v>
      </c>
      <c r="X29" s="94">
        <v>6623</v>
      </c>
      <c r="Y29" s="95">
        <f t="shared" si="12"/>
        <v>0.03570524407227177</v>
      </c>
      <c r="Z29" s="56">
        <f t="shared" si="13"/>
        <v>0.7066674064463261</v>
      </c>
      <c r="AA29" s="47">
        <v>42.8</v>
      </c>
      <c r="AB29" s="47">
        <v>29.4</v>
      </c>
      <c r="AC29" s="96">
        <v>282.87</v>
      </c>
      <c r="AD29" s="96">
        <v>57</v>
      </c>
      <c r="AE29" s="96">
        <v>1.04</v>
      </c>
      <c r="AF29" s="96">
        <v>989</v>
      </c>
      <c r="AG29" s="95">
        <v>0.704</v>
      </c>
      <c r="AH29" s="95">
        <v>0.683</v>
      </c>
      <c r="AI29" s="97">
        <v>0.7073190263842437</v>
      </c>
      <c r="AJ29" s="97">
        <v>0.5344010213460492</v>
      </c>
      <c r="AK29" s="97">
        <v>0.949051261829653</v>
      </c>
      <c r="AL29" s="97">
        <v>0.9134582032604924</v>
      </c>
      <c r="AM29" s="97">
        <v>0.7760573782051096</v>
      </c>
      <c r="AN29" s="55">
        <v>31</v>
      </c>
      <c r="AO29" s="55">
        <v>2</v>
      </c>
      <c r="AP29" s="95">
        <v>0.3317006</v>
      </c>
      <c r="AQ29" s="98">
        <v>492257.5010405827</v>
      </c>
      <c r="AR29" s="98">
        <v>505517.38501560874</v>
      </c>
      <c r="AS29" s="94">
        <v>173639.79</v>
      </c>
      <c r="AT29" s="56">
        <v>0.49188</v>
      </c>
      <c r="AU29" s="99">
        <v>3.807740324594257</v>
      </c>
      <c r="AV29" s="99">
        <v>2.949438202247191</v>
      </c>
      <c r="AW29" s="99">
        <v>6.757178526841448</v>
      </c>
      <c r="AX29" s="66">
        <v>93.24282147315856</v>
      </c>
      <c r="AY29" s="100">
        <v>24.2</v>
      </c>
      <c r="AZ29" s="99">
        <v>52.418354692021495</v>
      </c>
      <c r="BA29" s="23">
        <f t="shared" si="14"/>
        <v>97.67350157728707</v>
      </c>
      <c r="BB29" s="23">
        <v>2.326498422712934</v>
      </c>
      <c r="BC29" s="32">
        <v>2.326498422712934</v>
      </c>
      <c r="BD29" s="101">
        <v>31.01</v>
      </c>
      <c r="BE29" s="101">
        <v>21.27</v>
      </c>
      <c r="BF29" s="101">
        <v>47.72</v>
      </c>
      <c r="BG29" s="47">
        <v>11.5</v>
      </c>
      <c r="BH29" s="102">
        <v>40.2</v>
      </c>
      <c r="BI29" s="24">
        <v>91.44274493592394</v>
      </c>
      <c r="BJ29" s="25">
        <v>89.4</v>
      </c>
      <c r="BK29" s="23">
        <v>8.02335675899132</v>
      </c>
      <c r="BL29" s="26">
        <v>7.13</v>
      </c>
      <c r="BM29" s="26">
        <v>79.97491638795987</v>
      </c>
      <c r="BN29" s="28">
        <v>12.018730489073882</v>
      </c>
      <c r="BO29" s="28">
        <v>0</v>
      </c>
      <c r="BP29" s="28">
        <v>0</v>
      </c>
      <c r="BQ29" s="28">
        <v>64.88033298647242</v>
      </c>
      <c r="BR29" s="28">
        <v>35.8480749219563</v>
      </c>
      <c r="BS29" s="28">
        <v>15.036420395421436</v>
      </c>
      <c r="BT29" s="96">
        <v>0</v>
      </c>
      <c r="BU29" s="103">
        <v>0</v>
      </c>
      <c r="BV29" s="103">
        <v>28.571428571428573</v>
      </c>
      <c r="BW29" s="28">
        <v>1.4</v>
      </c>
      <c r="BX29" s="28">
        <v>0.5</v>
      </c>
      <c r="BY29" s="28">
        <v>29.5</v>
      </c>
      <c r="BZ29" s="28">
        <v>21.9</v>
      </c>
      <c r="CA29" s="40">
        <v>349.30836942853153</v>
      </c>
      <c r="CB29" s="40">
        <v>922.1740952913232</v>
      </c>
      <c r="CC29" s="104" t="s">
        <v>69</v>
      </c>
      <c r="CD29" s="96">
        <v>200</v>
      </c>
      <c r="CE29" s="43">
        <v>4053</v>
      </c>
      <c r="CF29" s="105">
        <v>56.908171861836564</v>
      </c>
      <c r="CG29" s="43">
        <v>1905</v>
      </c>
      <c r="CH29" s="47">
        <v>26.748104465037912</v>
      </c>
      <c r="CI29" s="45">
        <v>156</v>
      </c>
      <c r="CJ29" s="47">
        <v>2.1903959561920807</v>
      </c>
      <c r="CK29" s="28">
        <v>85.03433208489388</v>
      </c>
      <c r="CL29" s="28">
        <v>2.7309612983770286</v>
      </c>
      <c r="CM29" s="28">
        <v>7.365792759051186</v>
      </c>
      <c r="CN29" s="47">
        <v>13.28027465667915</v>
      </c>
      <c r="CO29" s="47">
        <v>38.072855464159815</v>
      </c>
      <c r="CP29" s="28">
        <v>64.59016393442623</v>
      </c>
      <c r="CQ29" s="28">
        <v>53.87173396674584</v>
      </c>
      <c r="CR29" s="92">
        <v>39.8532444127744</v>
      </c>
      <c r="CS29" s="92">
        <v>35.85951940850277</v>
      </c>
      <c r="CT29" s="47">
        <v>68.39227123587312</v>
      </c>
      <c r="CU29" s="47">
        <v>3.6091870215092965</v>
      </c>
      <c r="CV29" s="47">
        <v>40.573437922639975</v>
      </c>
      <c r="CW29" s="47">
        <v>0</v>
      </c>
      <c r="CX29" s="47">
        <v>40.573437922639975</v>
      </c>
      <c r="CY29" s="53">
        <v>486.8355688027819</v>
      </c>
      <c r="CZ29" s="53">
        <v>404.7115675022652</v>
      </c>
      <c r="DA29" s="53">
        <v>449.7751124437781</v>
      </c>
      <c r="DB29" s="53">
        <v>533.5678270260347</v>
      </c>
      <c r="DC29" s="53">
        <v>486.1865440947142</v>
      </c>
      <c r="DD29" s="53">
        <v>510.14665962124326</v>
      </c>
      <c r="DE29" s="55">
        <v>102</v>
      </c>
      <c r="DF29" s="55">
        <v>121</v>
      </c>
      <c r="DG29" s="55">
        <v>111</v>
      </c>
      <c r="DH29" s="55">
        <v>89</v>
      </c>
      <c r="DI29" s="55">
        <v>94</v>
      </c>
      <c r="DJ29" s="55">
        <v>91</v>
      </c>
      <c r="DK29" s="55">
        <v>83</v>
      </c>
      <c r="DL29" s="55">
        <v>110</v>
      </c>
      <c r="DM29" s="55">
        <v>97</v>
      </c>
      <c r="DN29" s="55">
        <v>75</v>
      </c>
      <c r="DO29" s="55">
        <v>97</v>
      </c>
      <c r="DP29" s="55">
        <v>85</v>
      </c>
      <c r="DQ29" s="55">
        <v>115</v>
      </c>
      <c r="DR29" s="55">
        <v>34</v>
      </c>
      <c r="DS29" s="55">
        <v>75</v>
      </c>
      <c r="DT29" s="55">
        <v>119</v>
      </c>
      <c r="DU29" s="55">
        <v>30</v>
      </c>
      <c r="DV29" s="55">
        <v>79</v>
      </c>
      <c r="DW29" s="47">
        <v>284.7</v>
      </c>
      <c r="DX29" s="47">
        <v>0.8</v>
      </c>
      <c r="DY29" s="47">
        <v>5.8</v>
      </c>
      <c r="DZ29" s="47">
        <v>75.8</v>
      </c>
      <c r="EA29" s="47">
        <v>397.85</v>
      </c>
      <c r="EB29" s="47">
        <v>0.9</v>
      </c>
      <c r="EC29" s="47">
        <v>9.9</v>
      </c>
      <c r="ED29" s="47">
        <v>99.6</v>
      </c>
      <c r="EE29" s="47">
        <v>167.1</v>
      </c>
      <c r="EF29" s="47">
        <v>0.7</v>
      </c>
      <c r="EG29" s="47">
        <v>1.6</v>
      </c>
      <c r="EH29" s="47">
        <v>51</v>
      </c>
      <c r="EI29" s="56">
        <v>77.59</v>
      </c>
      <c r="EJ29" s="56">
        <v>58.55</v>
      </c>
      <c r="EK29" s="56">
        <v>75.72</v>
      </c>
      <c r="EL29" s="56">
        <v>56.72</v>
      </c>
      <c r="EM29" s="56">
        <v>79.53</v>
      </c>
      <c r="EN29" s="56">
        <v>60.45</v>
      </c>
      <c r="EO29" s="56">
        <v>56.03</v>
      </c>
      <c r="EP29" s="56">
        <v>61.76</v>
      </c>
      <c r="EQ29" s="56">
        <v>63.71</v>
      </c>
      <c r="ER29" s="56">
        <v>55.25</v>
      </c>
      <c r="ES29" s="56">
        <v>60.4</v>
      </c>
      <c r="ET29" s="56">
        <v>62.68</v>
      </c>
      <c r="EU29" s="56">
        <v>56.85</v>
      </c>
      <c r="EV29" s="56">
        <v>63.18</v>
      </c>
      <c r="EW29" s="56">
        <v>64.79</v>
      </c>
      <c r="EX29" s="54">
        <v>9.442870632672332</v>
      </c>
      <c r="EY29" s="54">
        <v>11.1731843575419</v>
      </c>
      <c r="EZ29" s="54">
        <v>7.662835249042145</v>
      </c>
      <c r="FA29" s="57">
        <v>13.157894736842104</v>
      </c>
      <c r="FB29" s="57">
        <v>8.51063829787234</v>
      </c>
      <c r="FC29" s="57">
        <v>7.8125</v>
      </c>
      <c r="FD29" s="57">
        <v>12.875536480686696</v>
      </c>
      <c r="FE29" s="57">
        <v>8.438818565400844</v>
      </c>
      <c r="FF29" s="57">
        <v>0</v>
      </c>
      <c r="FG29" s="57">
        <v>8.968609865470851</v>
      </c>
      <c r="FH29" s="57">
        <v>8.583690987124463</v>
      </c>
      <c r="FI29" s="57">
        <v>0</v>
      </c>
      <c r="FJ29" s="54">
        <v>4.721435316336166</v>
      </c>
      <c r="FK29" s="54">
        <v>5.58659217877095</v>
      </c>
      <c r="FL29" s="54">
        <v>3.8314176245210727</v>
      </c>
      <c r="FM29" s="47">
        <v>2.1929824561403506</v>
      </c>
      <c r="FN29" s="47">
        <v>6.382978723404255</v>
      </c>
      <c r="FO29" s="47">
        <v>7.8125</v>
      </c>
      <c r="FP29" s="47">
        <v>4.291845493562231</v>
      </c>
      <c r="FQ29" s="47">
        <v>4.219409282700422</v>
      </c>
      <c r="FR29" s="47">
        <v>15.873015873015872</v>
      </c>
      <c r="FS29" s="47">
        <v>0</v>
      </c>
      <c r="FT29" s="47">
        <v>8.583690987124463</v>
      </c>
      <c r="FU29" s="47">
        <v>0</v>
      </c>
      <c r="FV29" s="117">
        <v>251</v>
      </c>
      <c r="FW29" s="117">
        <v>330</v>
      </c>
      <c r="FX29" s="107">
        <f t="shared" si="0"/>
        <v>76.06060606060606</v>
      </c>
      <c r="FY29" s="119">
        <v>0.7242676000899684</v>
      </c>
      <c r="FZ29" s="94">
        <v>1</v>
      </c>
    </row>
    <row r="30" spans="1:182" ht="11.25">
      <c r="A30" s="93">
        <v>10402</v>
      </c>
      <c r="B30" s="61">
        <v>10402</v>
      </c>
      <c r="C30" s="61">
        <v>28</v>
      </c>
      <c r="D30" s="30" t="s">
        <v>48</v>
      </c>
      <c r="E30" s="30" t="s">
        <v>50</v>
      </c>
      <c r="F30" s="109">
        <v>1280</v>
      </c>
      <c r="G30" s="94">
        <v>1836</v>
      </c>
      <c r="H30" s="47">
        <f t="shared" si="1"/>
        <v>1.434375</v>
      </c>
      <c r="I30" s="95">
        <f t="shared" si="2"/>
        <v>0.010845376416965265</v>
      </c>
      <c r="J30" s="56">
        <f t="shared" si="3"/>
        <v>0.22232178535533947</v>
      </c>
      <c r="K30" s="94">
        <v>947</v>
      </c>
      <c r="L30" s="47">
        <f t="shared" si="4"/>
        <v>51.57952069716776</v>
      </c>
      <c r="M30" s="94">
        <v>889</v>
      </c>
      <c r="N30" s="47">
        <f t="shared" si="5"/>
        <v>48.42047930283224</v>
      </c>
      <c r="O30" s="47">
        <f t="shared" si="6"/>
        <v>106.52418447694038</v>
      </c>
      <c r="P30" s="94">
        <v>431</v>
      </c>
      <c r="Q30" s="47">
        <f t="shared" si="7"/>
        <v>23.474945533769063</v>
      </c>
      <c r="R30" s="94">
        <v>1179</v>
      </c>
      <c r="S30" s="47">
        <f t="shared" si="8"/>
        <v>64.2156862745098</v>
      </c>
      <c r="T30" s="94">
        <v>226</v>
      </c>
      <c r="U30" s="47">
        <f t="shared" si="9"/>
        <v>12.309368191721132</v>
      </c>
      <c r="V30" s="47">
        <f t="shared" si="10"/>
        <v>55.725190839694655</v>
      </c>
      <c r="W30" s="47">
        <f t="shared" si="11"/>
        <v>52.43619489559165</v>
      </c>
      <c r="X30" s="94">
        <v>1774</v>
      </c>
      <c r="Y30" s="95">
        <f t="shared" si="12"/>
        <v>0.009563808392603068</v>
      </c>
      <c r="Z30" s="56">
        <f t="shared" si="13"/>
        <v>0.18928400710188473</v>
      </c>
      <c r="AA30" s="47">
        <v>46.5</v>
      </c>
      <c r="AB30" s="47">
        <v>11.2</v>
      </c>
      <c r="AC30" s="96">
        <v>506.21</v>
      </c>
      <c r="AD30" s="96">
        <v>93.96</v>
      </c>
      <c r="AE30" s="96">
        <v>0</v>
      </c>
      <c r="AF30" s="96" t="s">
        <v>70</v>
      </c>
      <c r="AG30" s="95">
        <v>0.665</v>
      </c>
      <c r="AH30" s="95">
        <v>0.714</v>
      </c>
      <c r="AI30" s="97">
        <v>0.6344100968188104</v>
      </c>
      <c r="AJ30" s="97">
        <v>0.5716727819434235</v>
      </c>
      <c r="AK30" s="97">
        <v>0.9096949541284404</v>
      </c>
      <c r="AL30" s="97">
        <v>0.8933823529411764</v>
      </c>
      <c r="AM30" s="97">
        <v>0.7522900464579627</v>
      </c>
      <c r="AN30" s="55">
        <v>80</v>
      </c>
      <c r="AO30" s="55">
        <v>10</v>
      </c>
      <c r="AP30" s="95">
        <v>0.4603883</v>
      </c>
      <c r="AQ30" s="98">
        <v>553100.1360294118</v>
      </c>
      <c r="AR30" s="98">
        <v>567120.8216911765</v>
      </c>
      <c r="AS30" s="94">
        <v>236801.38</v>
      </c>
      <c r="AT30" s="56">
        <v>0.46758</v>
      </c>
      <c r="AU30" s="99">
        <v>0.9834050399508297</v>
      </c>
      <c r="AV30" s="99">
        <v>4.179471419791026</v>
      </c>
      <c r="AW30" s="99">
        <v>5.162876459741856</v>
      </c>
      <c r="AX30" s="66">
        <v>94.83712354025815</v>
      </c>
      <c r="AY30" s="100">
        <v>26.7</v>
      </c>
      <c r="AZ30" s="99">
        <v>50.114942528735625</v>
      </c>
      <c r="BA30" s="23">
        <f t="shared" si="14"/>
        <v>97.85932721712538</v>
      </c>
      <c r="BB30" s="23">
        <v>2.1406727828746175</v>
      </c>
      <c r="BC30" s="32">
        <v>2.140672782874618</v>
      </c>
      <c r="BD30" s="101">
        <v>35.69</v>
      </c>
      <c r="BE30" s="101">
        <v>13.62</v>
      </c>
      <c r="BF30" s="101">
        <v>50.68</v>
      </c>
      <c r="BG30" s="47">
        <v>26.8</v>
      </c>
      <c r="BH30" s="102">
        <v>56.2</v>
      </c>
      <c r="BI30" s="24">
        <v>91.49425287356321</v>
      </c>
      <c r="BJ30" s="25">
        <v>89.7</v>
      </c>
      <c r="BK30" s="23">
        <v>7.97624521072797</v>
      </c>
      <c r="BL30" s="26">
        <v>7.35</v>
      </c>
      <c r="BM30" s="26">
        <v>64.31535269709543</v>
      </c>
      <c r="BN30" s="28">
        <v>13.602941176470589</v>
      </c>
      <c r="BO30" s="28">
        <v>0</v>
      </c>
      <c r="BP30" s="28">
        <v>0</v>
      </c>
      <c r="BQ30" s="28">
        <v>74.63235294117646</v>
      </c>
      <c r="BR30" s="28">
        <v>38.419117647058826</v>
      </c>
      <c r="BS30" s="28">
        <v>11.397058823529411</v>
      </c>
      <c r="BT30" s="96">
        <v>30.02</v>
      </c>
      <c r="BU30" s="103">
        <v>6.666666666666667</v>
      </c>
      <c r="BV30" s="103">
        <v>13.333333333333334</v>
      </c>
      <c r="BW30" s="28">
        <v>3.7</v>
      </c>
      <c r="BX30" s="28">
        <v>0</v>
      </c>
      <c r="BY30" s="28">
        <v>21.5</v>
      </c>
      <c r="BZ30" s="28">
        <v>9.6</v>
      </c>
      <c r="CA30" s="40">
        <v>652.5285481239805</v>
      </c>
      <c r="CB30" s="40">
        <v>870.0380641653071</v>
      </c>
      <c r="CC30" s="104" t="s">
        <v>69</v>
      </c>
      <c r="CD30" s="96">
        <v>368</v>
      </c>
      <c r="CE30" s="43">
        <v>1035</v>
      </c>
      <c r="CF30" s="105">
        <v>56.372549019607845</v>
      </c>
      <c r="CG30" s="43">
        <v>447</v>
      </c>
      <c r="CH30" s="47">
        <v>24.34640522875817</v>
      </c>
      <c r="CK30" s="28">
        <v>72.03441917639829</v>
      </c>
      <c r="CL30" s="28">
        <v>1.2292562999385372</v>
      </c>
      <c r="CM30" s="28">
        <v>18.869084204056545</v>
      </c>
      <c r="CN30" s="47">
        <v>16.533497234173325</v>
      </c>
      <c r="CO30" s="47">
        <v>18.702290076335878</v>
      </c>
      <c r="CP30" s="28">
        <v>68.85245901639344</v>
      </c>
      <c r="CQ30" s="28">
        <v>59.689922480620154</v>
      </c>
      <c r="CR30" s="92">
        <v>159.41599426574763</v>
      </c>
      <c r="CS30" s="92">
        <v>64.38356164383562</v>
      </c>
      <c r="CT30" s="30"/>
      <c r="CU30" s="30"/>
      <c r="CV30" s="47">
        <v>0</v>
      </c>
      <c r="CW30" s="47">
        <v>0</v>
      </c>
      <c r="CX30" s="47">
        <v>0</v>
      </c>
      <c r="CY30" s="53">
        <v>599.1735537190082</v>
      </c>
      <c r="CZ30" s="53">
        <v>325.4769921436588</v>
      </c>
      <c r="DA30" s="53">
        <v>467.9935449166218</v>
      </c>
      <c r="DB30" s="53">
        <v>500.179230763887</v>
      </c>
      <c r="DC30" s="53">
        <v>316.8581236992426</v>
      </c>
      <c r="DD30" s="53">
        <v>409.5612889994919</v>
      </c>
      <c r="DE30" s="55">
        <v>190</v>
      </c>
      <c r="DF30" s="55">
        <v>87</v>
      </c>
      <c r="DG30" s="55">
        <v>139</v>
      </c>
      <c r="DH30" s="55">
        <v>238</v>
      </c>
      <c r="DI30" s="55">
        <v>90</v>
      </c>
      <c r="DJ30" s="55">
        <v>167</v>
      </c>
      <c r="DK30" s="55">
        <v>127</v>
      </c>
      <c r="DL30" s="55">
        <v>102</v>
      </c>
      <c r="DM30" s="55">
        <v>115</v>
      </c>
      <c r="DN30" s="55">
        <v>155</v>
      </c>
      <c r="DO30" s="55">
        <v>101</v>
      </c>
      <c r="DP30" s="55">
        <v>129</v>
      </c>
      <c r="DQ30" s="55">
        <v>67</v>
      </c>
      <c r="DR30" s="55">
        <v>10</v>
      </c>
      <c r="DS30" s="55">
        <v>39</v>
      </c>
      <c r="DT30" s="55">
        <v>72</v>
      </c>
      <c r="DU30" s="55">
        <v>11</v>
      </c>
      <c r="DV30" s="55">
        <v>43</v>
      </c>
      <c r="DW30" s="47">
        <v>65</v>
      </c>
      <c r="DX30" s="47">
        <v>0.3</v>
      </c>
      <c r="DY30" s="47">
        <v>4.8</v>
      </c>
      <c r="DZ30" s="47">
        <v>70</v>
      </c>
      <c r="EA30" s="47">
        <v>87.5</v>
      </c>
      <c r="EB30" s="47">
        <v>0.2</v>
      </c>
      <c r="EC30" s="47">
        <v>7.3</v>
      </c>
      <c r="ED30" s="47">
        <v>91.6</v>
      </c>
      <c r="EE30" s="47">
        <v>41.7</v>
      </c>
      <c r="EF30" s="47">
        <v>0.2</v>
      </c>
      <c r="EG30" s="47">
        <v>2.3</v>
      </c>
      <c r="EH30" s="47">
        <v>47.5</v>
      </c>
      <c r="EI30" s="56">
        <v>76.86</v>
      </c>
      <c r="EJ30" s="56">
        <v>58.07</v>
      </c>
      <c r="EK30" s="56">
        <v>74.35</v>
      </c>
      <c r="EL30" s="56">
        <v>55.56</v>
      </c>
      <c r="EM30" s="56">
        <v>79.47</v>
      </c>
      <c r="EN30" s="56">
        <v>60.69</v>
      </c>
      <c r="EO30" s="56">
        <v>52.7</v>
      </c>
      <c r="EP30" s="56">
        <v>58.42</v>
      </c>
      <c r="EQ30" s="56">
        <v>60.38</v>
      </c>
      <c r="ER30" s="56">
        <v>50.76</v>
      </c>
      <c r="ES30" s="56">
        <v>55.91</v>
      </c>
      <c r="ET30" s="56">
        <v>58.19</v>
      </c>
      <c r="EU30" s="56">
        <v>54.71</v>
      </c>
      <c r="EV30" s="56">
        <v>61.04</v>
      </c>
      <c r="EW30" s="56">
        <v>62.65</v>
      </c>
      <c r="EX30" s="54">
        <v>9.569377990430622</v>
      </c>
      <c r="EY30" s="54">
        <v>9.523809523809526</v>
      </c>
      <c r="EZ30" s="54">
        <v>9.615384615384617</v>
      </c>
      <c r="FA30" s="57">
        <v>11.235955056179774</v>
      </c>
      <c r="FB30" s="57">
        <v>10.638297872340425</v>
      </c>
      <c r="FC30" s="57">
        <v>0</v>
      </c>
      <c r="FD30" s="57">
        <v>22.22222222222222</v>
      </c>
      <c r="FE30" s="57">
        <v>0</v>
      </c>
      <c r="FF30" s="57">
        <v>0</v>
      </c>
      <c r="FG30" s="57">
        <v>0</v>
      </c>
      <c r="FH30" s="57">
        <v>0</v>
      </c>
      <c r="FI30" s="57">
        <v>0</v>
      </c>
      <c r="FJ30" s="54">
        <v>4.784688995215311</v>
      </c>
      <c r="FK30" s="54">
        <v>0</v>
      </c>
      <c r="FL30" s="54">
        <v>9.615384615384617</v>
      </c>
      <c r="FM30" s="47">
        <v>0</v>
      </c>
      <c r="FN30" s="47">
        <v>0</v>
      </c>
      <c r="FO30" s="47">
        <v>0</v>
      </c>
      <c r="FP30" s="47">
        <v>0</v>
      </c>
      <c r="FQ30" s="47">
        <v>0</v>
      </c>
      <c r="FR30" s="47">
        <v>0</v>
      </c>
      <c r="FS30" s="47">
        <v>0</v>
      </c>
      <c r="FT30" s="47">
        <v>0</v>
      </c>
      <c r="FU30" s="47">
        <v>0</v>
      </c>
      <c r="FV30" s="117">
        <v>72</v>
      </c>
      <c r="FW30" s="117">
        <v>87</v>
      </c>
      <c r="FX30" s="107">
        <f t="shared" si="0"/>
        <v>82.75862068965517</v>
      </c>
      <c r="FY30" s="119">
        <v>0.5711130317871886</v>
      </c>
      <c r="FZ30" s="94">
        <v>2</v>
      </c>
    </row>
    <row r="31" spans="1:182" ht="11.25">
      <c r="A31" s="93">
        <v>10403</v>
      </c>
      <c r="B31" s="61">
        <v>10403</v>
      </c>
      <c r="C31" s="61">
        <v>29</v>
      </c>
      <c r="D31" s="30" t="s">
        <v>49</v>
      </c>
      <c r="E31" s="30" t="s">
        <v>50</v>
      </c>
      <c r="F31" s="109">
        <v>2787.7</v>
      </c>
      <c r="G31" s="94">
        <v>8426</v>
      </c>
      <c r="H31" s="47">
        <f t="shared" si="1"/>
        <v>3.0225634035226174</v>
      </c>
      <c r="I31" s="95">
        <f t="shared" si="2"/>
        <v>0.049772952989841676</v>
      </c>
      <c r="J31" s="56">
        <f t="shared" si="3"/>
        <v>1.0203068428126854</v>
      </c>
      <c r="K31" s="94">
        <v>4416</v>
      </c>
      <c r="L31" s="47">
        <f t="shared" si="4"/>
        <v>52.40920958936625</v>
      </c>
      <c r="M31" s="94">
        <v>4010</v>
      </c>
      <c r="N31" s="47">
        <f t="shared" si="5"/>
        <v>47.59079041063375</v>
      </c>
      <c r="O31" s="47">
        <f t="shared" si="6"/>
        <v>110.12468827930175</v>
      </c>
      <c r="P31" s="94">
        <v>2085</v>
      </c>
      <c r="Q31" s="47">
        <f t="shared" si="7"/>
        <v>24.744837408022786</v>
      </c>
      <c r="R31" s="94">
        <v>5627</v>
      </c>
      <c r="S31" s="47">
        <f t="shared" si="8"/>
        <v>66.78139093282697</v>
      </c>
      <c r="T31" s="94">
        <v>714</v>
      </c>
      <c r="U31" s="47">
        <f t="shared" si="9"/>
        <v>8.47377165915025</v>
      </c>
      <c r="V31" s="47">
        <f t="shared" si="10"/>
        <v>49.74231384396659</v>
      </c>
      <c r="W31" s="47">
        <f t="shared" si="11"/>
        <v>34.24460431654676</v>
      </c>
      <c r="X31" s="94">
        <v>8165</v>
      </c>
      <c r="Y31" s="95">
        <f t="shared" si="12"/>
        <v>0.044018317658175904</v>
      </c>
      <c r="Z31" s="56">
        <f t="shared" si="13"/>
        <v>0.8711972480196668</v>
      </c>
      <c r="AA31" s="47">
        <v>56.1</v>
      </c>
      <c r="AB31" s="47">
        <v>24.8</v>
      </c>
      <c r="AC31" s="96">
        <v>182.85</v>
      </c>
      <c r="AD31" s="96">
        <v>80.52</v>
      </c>
      <c r="AE31" s="96" t="s">
        <v>71</v>
      </c>
      <c r="AF31" s="96" t="s">
        <v>71</v>
      </c>
      <c r="AG31" s="95">
        <v>0.659</v>
      </c>
      <c r="AH31" s="95">
        <v>0.712</v>
      </c>
      <c r="AI31" s="97">
        <v>0.6968003379049891</v>
      </c>
      <c r="AJ31" s="97">
        <v>0.5503964048582535</v>
      </c>
      <c r="AK31" s="97">
        <v>0.956171052631579</v>
      </c>
      <c r="AL31" s="97">
        <v>0.8637602179836512</v>
      </c>
      <c r="AM31" s="97">
        <v>0.7667820033446182</v>
      </c>
      <c r="AN31" s="55">
        <v>52</v>
      </c>
      <c r="AO31" s="55">
        <v>4</v>
      </c>
      <c r="AP31" s="95">
        <v>0.4916196</v>
      </c>
      <c r="AQ31" s="98">
        <v>487136.5967302452</v>
      </c>
      <c r="AR31" s="98">
        <v>497979.39327883744</v>
      </c>
      <c r="AS31" s="94">
        <v>158447.78</v>
      </c>
      <c r="AT31" s="56">
        <v>0.45116</v>
      </c>
      <c r="AU31" s="99">
        <v>2.575532441802873</v>
      </c>
      <c r="AV31" s="99">
        <v>1.7335314512134725</v>
      </c>
      <c r="AW31" s="99">
        <v>4.309063893016345</v>
      </c>
      <c r="AX31" s="66">
        <v>95.69093610698366</v>
      </c>
      <c r="AY31" s="100">
        <v>15.3</v>
      </c>
      <c r="AZ31" s="99">
        <v>50.58572949946751</v>
      </c>
      <c r="BA31" s="23">
        <f t="shared" si="14"/>
        <v>98.45614035087719</v>
      </c>
      <c r="BB31" s="23">
        <v>1.5438596491228072</v>
      </c>
      <c r="BC31" s="32">
        <v>1.543859649122807</v>
      </c>
      <c r="BD31" s="101">
        <v>40.71</v>
      </c>
      <c r="BE31" s="101">
        <v>16.78</v>
      </c>
      <c r="BF31" s="101">
        <v>42.52</v>
      </c>
      <c r="BG31" s="47">
        <v>12.9</v>
      </c>
      <c r="BH31" s="102">
        <v>51.5</v>
      </c>
      <c r="BI31" s="24">
        <v>96.09513667021655</v>
      </c>
      <c r="BJ31" s="25">
        <v>94.9</v>
      </c>
      <c r="BK31" s="23">
        <v>8.538161164359247</v>
      </c>
      <c r="BL31" s="26">
        <v>7.87</v>
      </c>
      <c r="BM31" s="26">
        <v>72.7489564698867</v>
      </c>
      <c r="BN31" s="28">
        <v>27.06630336058129</v>
      </c>
      <c r="BO31" s="28">
        <v>0</v>
      </c>
      <c r="BP31" s="28">
        <v>1.1807447774750226</v>
      </c>
      <c r="BQ31" s="28">
        <v>73.7511353315168</v>
      </c>
      <c r="BR31" s="28">
        <v>27.79291553133515</v>
      </c>
      <c r="BS31" s="28">
        <v>20.345140781108082</v>
      </c>
      <c r="BT31" s="96">
        <v>2.37</v>
      </c>
      <c r="BU31" s="103">
        <v>0</v>
      </c>
      <c r="BV31" s="103">
        <v>18.42105263157895</v>
      </c>
      <c r="BW31" s="28">
        <v>2.3</v>
      </c>
      <c r="BX31" s="28">
        <v>2.5</v>
      </c>
      <c r="BY31" s="28">
        <v>23.3</v>
      </c>
      <c r="BZ31" s="28">
        <v>13.5</v>
      </c>
      <c r="CA31" s="40">
        <v>805.9736873296196</v>
      </c>
      <c r="CB31" s="40">
        <v>1232.6656394453005</v>
      </c>
      <c r="CC31" s="104" t="s">
        <v>71</v>
      </c>
      <c r="CD31" s="96" t="s">
        <v>71</v>
      </c>
      <c r="CE31" s="43">
        <v>4288</v>
      </c>
      <c r="CF31" s="105">
        <v>50.89010206503679</v>
      </c>
      <c r="CG31" s="43">
        <v>1957</v>
      </c>
      <c r="CH31" s="47">
        <v>23.22572988369333</v>
      </c>
      <c r="CK31" s="28">
        <v>78.25656265477959</v>
      </c>
      <c r="CL31" s="28">
        <v>6.092124814264487</v>
      </c>
      <c r="CM31" s="28">
        <v>11.713719663199603</v>
      </c>
      <c r="CN31" s="47">
        <v>8.593363051015354</v>
      </c>
      <c r="CO31" s="47">
        <v>11.62079510703364</v>
      </c>
      <c r="CP31" s="28">
        <v>71.78111587982832</v>
      </c>
      <c r="CQ31" s="28">
        <v>56.68789808917197</v>
      </c>
      <c r="CR31" s="92">
        <v>100.23864297068005</v>
      </c>
      <c r="CS31" s="92">
        <v>38.1635581061693</v>
      </c>
      <c r="CT31" s="47">
        <v>46.88821752265861</v>
      </c>
      <c r="CU31" s="47">
        <v>6.525679758308157</v>
      </c>
      <c r="CV31" s="47">
        <v>23.716352424997037</v>
      </c>
      <c r="CW31" s="47">
        <v>0</v>
      </c>
      <c r="CX31" s="47">
        <v>23.716352424997037</v>
      </c>
      <c r="CY31" s="53">
        <v>468.6468646864687</v>
      </c>
      <c r="CZ31" s="53">
        <v>369.8979591836735</v>
      </c>
      <c r="DA31" s="53">
        <v>422.9178972238629</v>
      </c>
      <c r="DB31" s="53">
        <v>467.7096526313929</v>
      </c>
      <c r="DC31" s="53">
        <v>410.5642659066703</v>
      </c>
      <c r="DD31" s="53">
        <v>439.46196523062514</v>
      </c>
      <c r="DE31" s="55">
        <v>51</v>
      </c>
      <c r="DF31" s="55">
        <v>47</v>
      </c>
      <c r="DG31" s="55">
        <v>49</v>
      </c>
      <c r="DH31" s="55">
        <v>51</v>
      </c>
      <c r="DI31" s="55">
        <v>41</v>
      </c>
      <c r="DJ31" s="55">
        <v>46</v>
      </c>
      <c r="DK31" s="55">
        <v>42</v>
      </c>
      <c r="DL31" s="55">
        <v>60</v>
      </c>
      <c r="DM31" s="55">
        <v>51</v>
      </c>
      <c r="DN31" s="55">
        <v>42</v>
      </c>
      <c r="DO31" s="55">
        <v>54</v>
      </c>
      <c r="DP31" s="55">
        <v>47</v>
      </c>
      <c r="DQ31" s="55">
        <v>143</v>
      </c>
      <c r="DR31" s="55">
        <v>31</v>
      </c>
      <c r="DS31" s="55">
        <v>88</v>
      </c>
      <c r="DT31" s="55">
        <v>143</v>
      </c>
      <c r="DU31" s="55">
        <v>31</v>
      </c>
      <c r="DV31" s="55">
        <v>91</v>
      </c>
      <c r="DW31" s="47">
        <v>353.3</v>
      </c>
      <c r="DX31" s="47">
        <v>1.1</v>
      </c>
      <c r="DY31" s="47">
        <v>6.8</v>
      </c>
      <c r="DZ31" s="47">
        <v>83.4</v>
      </c>
      <c r="EA31" s="47">
        <v>428.2</v>
      </c>
      <c r="EB31" s="47">
        <v>0.9</v>
      </c>
      <c r="EC31" s="47">
        <v>10.2</v>
      </c>
      <c r="ED31" s="47">
        <v>95.1</v>
      </c>
      <c r="EE31" s="47">
        <v>275.5</v>
      </c>
      <c r="EF31" s="47">
        <v>1.2</v>
      </c>
      <c r="EG31" s="47">
        <v>3.2</v>
      </c>
      <c r="EH31" s="47">
        <v>71.3</v>
      </c>
      <c r="EI31" s="56">
        <v>77.63</v>
      </c>
      <c r="EJ31" s="56">
        <v>58.76</v>
      </c>
      <c r="EK31" s="56">
        <v>77.34</v>
      </c>
      <c r="EL31" s="56">
        <v>58.52</v>
      </c>
      <c r="EM31" s="56">
        <v>77.93</v>
      </c>
      <c r="EN31" s="56">
        <v>59</v>
      </c>
      <c r="EO31" s="56">
        <v>56.67</v>
      </c>
      <c r="EP31" s="56">
        <v>60.4</v>
      </c>
      <c r="EQ31" s="56">
        <v>62.35</v>
      </c>
      <c r="ER31" s="56">
        <v>58.19</v>
      </c>
      <c r="ES31" s="56">
        <v>59.41</v>
      </c>
      <c r="ET31" s="56">
        <v>61.69</v>
      </c>
      <c r="EU31" s="56">
        <v>55.09</v>
      </c>
      <c r="EV31" s="56">
        <v>61.42</v>
      </c>
      <c r="EW31" s="56">
        <v>63.03</v>
      </c>
      <c r="EX31" s="54">
        <v>10.0647016534867</v>
      </c>
      <c r="EY31" s="54">
        <v>11.747430249632892</v>
      </c>
      <c r="EZ31" s="54">
        <v>8.450704225352112</v>
      </c>
      <c r="FA31" s="57">
        <v>11.834319526627219</v>
      </c>
      <c r="FB31" s="57">
        <v>8.71459694989107</v>
      </c>
      <c r="FC31" s="57">
        <v>0</v>
      </c>
      <c r="FD31" s="57">
        <v>14.527845036319613</v>
      </c>
      <c r="FE31" s="57">
        <v>9.174311926605505</v>
      </c>
      <c r="FF31" s="57">
        <v>0</v>
      </c>
      <c r="FG31" s="57">
        <v>9.25925925925926</v>
      </c>
      <c r="FH31" s="57">
        <v>8.298755186721992</v>
      </c>
      <c r="FI31" s="57">
        <v>0</v>
      </c>
      <c r="FJ31" s="54">
        <v>7.907979870596693</v>
      </c>
      <c r="FK31" s="54">
        <v>8.81057268722467</v>
      </c>
      <c r="FL31" s="54">
        <v>7.042253521126761</v>
      </c>
      <c r="FM31" s="47">
        <v>9.467455621301776</v>
      </c>
      <c r="FN31" s="47">
        <v>2.1786492374727673</v>
      </c>
      <c r="FO31" s="47">
        <v>12.195121951219512</v>
      </c>
      <c r="FP31" s="47">
        <v>9.685230024213075</v>
      </c>
      <c r="FQ31" s="47">
        <v>0</v>
      </c>
      <c r="FR31" s="47">
        <v>20.833333333333332</v>
      </c>
      <c r="FS31" s="47">
        <v>9.25925925925926</v>
      </c>
      <c r="FT31" s="47">
        <v>4.149377593360996</v>
      </c>
      <c r="FU31" s="47">
        <v>0</v>
      </c>
      <c r="FV31" s="117">
        <v>255</v>
      </c>
      <c r="FW31" s="117">
        <v>358</v>
      </c>
      <c r="FX31" s="107">
        <f t="shared" si="0"/>
        <v>71.22905027932961</v>
      </c>
      <c r="FY31" s="119">
        <v>0.5911680911680908</v>
      </c>
      <c r="FZ31" s="94">
        <v>2</v>
      </c>
    </row>
    <row r="32" spans="1:182" ht="11.25">
      <c r="A32" s="93">
        <v>10404</v>
      </c>
      <c r="B32" s="61">
        <v>10404</v>
      </c>
      <c r="C32" s="61">
        <v>30</v>
      </c>
      <c r="D32" s="30" t="s">
        <v>50</v>
      </c>
      <c r="E32" s="30" t="s">
        <v>50</v>
      </c>
      <c r="F32" s="109">
        <v>2763.7</v>
      </c>
      <c r="G32" s="94">
        <v>1665</v>
      </c>
      <c r="H32" s="47">
        <f t="shared" si="1"/>
        <v>0.6024532329847668</v>
      </c>
      <c r="I32" s="95">
        <f t="shared" si="2"/>
        <v>0.009835267829110657</v>
      </c>
      <c r="J32" s="56">
        <f t="shared" si="3"/>
        <v>0.2016153445624402</v>
      </c>
      <c r="K32" s="94">
        <v>903</v>
      </c>
      <c r="L32" s="47">
        <f t="shared" si="4"/>
        <v>54.234234234234236</v>
      </c>
      <c r="M32" s="94">
        <v>762</v>
      </c>
      <c r="N32" s="47">
        <f t="shared" si="5"/>
        <v>45.765765765765764</v>
      </c>
      <c r="O32" s="47">
        <f t="shared" si="6"/>
        <v>118.50393700787401</v>
      </c>
      <c r="P32" s="94">
        <v>415</v>
      </c>
      <c r="Q32" s="47">
        <f t="shared" si="7"/>
        <v>24.924924924924923</v>
      </c>
      <c r="R32" s="94">
        <v>1082</v>
      </c>
      <c r="S32" s="47">
        <f t="shared" si="8"/>
        <v>64.98498498498499</v>
      </c>
      <c r="T32" s="94">
        <v>168</v>
      </c>
      <c r="U32" s="47">
        <f t="shared" si="9"/>
        <v>10.09009009009009</v>
      </c>
      <c r="V32" s="47">
        <f t="shared" si="10"/>
        <v>53.88170055452865</v>
      </c>
      <c r="W32" s="47">
        <f t="shared" si="11"/>
        <v>40.48192771084337</v>
      </c>
      <c r="X32" s="94">
        <v>1578</v>
      </c>
      <c r="Y32" s="95">
        <f t="shared" si="12"/>
        <v>0.008507153124874657</v>
      </c>
      <c r="Z32" s="56">
        <f t="shared" si="13"/>
        <v>0.16837100518983883</v>
      </c>
      <c r="AA32" s="47">
        <v>100</v>
      </c>
      <c r="AB32" s="47">
        <v>9.8</v>
      </c>
      <c r="AC32" s="96">
        <v>570.42</v>
      </c>
      <c r="AD32" s="96">
        <v>89.17</v>
      </c>
      <c r="AE32" s="96">
        <v>0.33</v>
      </c>
      <c r="AF32" s="96" t="s">
        <v>70</v>
      </c>
      <c r="AG32" s="95">
        <v>0.667</v>
      </c>
      <c r="AH32" s="95">
        <v>0.816</v>
      </c>
      <c r="AI32" s="97">
        <v>0.7195486891385767</v>
      </c>
      <c r="AJ32" s="97">
        <v>0.5563458913884792</v>
      </c>
      <c r="AK32" s="97">
        <v>0.9366678023850085</v>
      </c>
      <c r="AL32" s="97">
        <v>0.9161716171617162</v>
      </c>
      <c r="AM32" s="97">
        <v>0.7821835000184452</v>
      </c>
      <c r="AN32" s="55">
        <v>26</v>
      </c>
      <c r="AO32" s="55">
        <v>1</v>
      </c>
      <c r="AP32" s="95">
        <v>0.5256436</v>
      </c>
      <c r="AQ32" s="98">
        <v>432715.37821782177</v>
      </c>
      <c r="AR32" s="98">
        <v>449185.3445544554</v>
      </c>
      <c r="AS32" s="94">
        <v>188462.76</v>
      </c>
      <c r="AT32" s="56">
        <v>0.46903</v>
      </c>
      <c r="AU32" s="99">
        <v>0.27137042062415195</v>
      </c>
      <c r="AV32" s="99">
        <v>3.8670284938941655</v>
      </c>
      <c r="AW32" s="99">
        <v>4.1383989145183175</v>
      </c>
      <c r="AX32" s="66">
        <v>95.86160108548168</v>
      </c>
      <c r="AY32" s="100">
        <v>32.5</v>
      </c>
      <c r="AZ32" s="99">
        <v>50.99913119026933</v>
      </c>
      <c r="BA32" s="23">
        <f t="shared" si="14"/>
        <v>97.9557069846678</v>
      </c>
      <c r="BB32" s="23">
        <v>2.0442930153321974</v>
      </c>
      <c r="BC32" s="32">
        <v>1.7035775127768313</v>
      </c>
      <c r="BD32" s="101">
        <v>26.07</v>
      </c>
      <c r="BE32" s="101">
        <v>23.11</v>
      </c>
      <c r="BF32" s="101">
        <v>50.82</v>
      </c>
      <c r="BG32" s="47">
        <v>16.3</v>
      </c>
      <c r="BH32" s="102">
        <v>45.5</v>
      </c>
      <c r="BI32" s="24">
        <v>91.83318853171156</v>
      </c>
      <c r="BJ32" s="25">
        <v>90.3</v>
      </c>
      <c r="BK32" s="23">
        <v>8.333622936576889</v>
      </c>
      <c r="BL32" s="26">
        <v>7.86</v>
      </c>
      <c r="BM32" s="26">
        <v>78.87640449438203</v>
      </c>
      <c r="BN32" s="28">
        <v>11.683168316831683</v>
      </c>
      <c r="BO32" s="28">
        <v>0</v>
      </c>
      <c r="BP32" s="28">
        <v>0</v>
      </c>
      <c r="BQ32" s="28">
        <v>74.85148514851485</v>
      </c>
      <c r="BR32" s="28">
        <v>35.04950495049505</v>
      </c>
      <c r="BS32" s="28">
        <v>17.22772277227723</v>
      </c>
      <c r="BT32" s="96">
        <v>3.63</v>
      </c>
      <c r="BU32" s="103">
        <v>0</v>
      </c>
      <c r="BV32" s="103">
        <v>12.5</v>
      </c>
      <c r="BW32" s="28">
        <v>0</v>
      </c>
      <c r="BX32" s="28">
        <v>0</v>
      </c>
      <c r="BY32" s="28">
        <v>24.1</v>
      </c>
      <c r="BZ32" s="28">
        <v>13.1</v>
      </c>
      <c r="CA32" s="40">
        <v>893.3889219773675</v>
      </c>
      <c r="CB32" s="40">
        <v>1369.86301369863</v>
      </c>
      <c r="CC32" s="104" t="s">
        <v>69</v>
      </c>
      <c r="CD32" s="96">
        <v>400</v>
      </c>
      <c r="CE32" s="43">
        <v>1013</v>
      </c>
      <c r="CF32" s="105">
        <v>60.84084084084084</v>
      </c>
      <c r="CG32" s="43">
        <v>394</v>
      </c>
      <c r="CH32" s="47">
        <v>23.663663663663662</v>
      </c>
      <c r="CK32" s="28">
        <v>86.29579375848033</v>
      </c>
      <c r="CL32" s="28">
        <v>3.2564450474898234</v>
      </c>
      <c r="CM32" s="28">
        <v>8.208955223880597</v>
      </c>
      <c r="CN32" s="47">
        <v>9.49796472184532</v>
      </c>
      <c r="CO32" s="47">
        <v>11.940298507462687</v>
      </c>
      <c r="CP32" s="28">
        <v>64.97326203208556</v>
      </c>
      <c r="CQ32" s="28">
        <v>54.27350427350427</v>
      </c>
      <c r="CR32" s="92">
        <v>116.1856926213752</v>
      </c>
      <c r="CS32" s="92">
        <v>23.270440251572328</v>
      </c>
      <c r="CT32" s="30"/>
      <c r="CU32" s="30"/>
      <c r="CV32" s="47">
        <v>0</v>
      </c>
      <c r="CW32" s="47">
        <v>58.241118229470004</v>
      </c>
      <c r="CX32" s="47">
        <v>58.241118229470004</v>
      </c>
      <c r="CY32" s="53">
        <v>782.608695652174</v>
      </c>
      <c r="CZ32" s="53">
        <v>621.8905472636816</v>
      </c>
      <c r="DA32" s="53">
        <v>707.6566125290022</v>
      </c>
      <c r="DB32" s="53">
        <v>667.5152205464198</v>
      </c>
      <c r="DC32" s="53">
        <v>598.3598446655366</v>
      </c>
      <c r="DD32" s="53">
        <v>633.3308436101681</v>
      </c>
      <c r="DE32" s="55">
        <v>161</v>
      </c>
      <c r="DF32" s="55">
        <v>155</v>
      </c>
      <c r="DG32" s="55">
        <v>158</v>
      </c>
      <c r="DH32" s="55">
        <v>196</v>
      </c>
      <c r="DI32" s="55">
        <v>162</v>
      </c>
      <c r="DJ32" s="55">
        <v>180</v>
      </c>
      <c r="DK32" s="55">
        <v>199</v>
      </c>
      <c r="DL32" s="55">
        <v>158</v>
      </c>
      <c r="DM32" s="55">
        <v>179</v>
      </c>
      <c r="DN32" s="55">
        <v>239</v>
      </c>
      <c r="DO32" s="55">
        <v>162</v>
      </c>
      <c r="DP32" s="55">
        <v>203</v>
      </c>
      <c r="DQ32" s="55">
        <v>85</v>
      </c>
      <c r="DR32" s="55">
        <v>12</v>
      </c>
      <c r="DS32" s="55">
        <v>49</v>
      </c>
      <c r="DT32" s="55">
        <v>87</v>
      </c>
      <c r="DU32" s="55">
        <v>12</v>
      </c>
      <c r="DV32" s="55">
        <v>52</v>
      </c>
      <c r="DW32" s="47">
        <v>70.8</v>
      </c>
      <c r="DX32" s="47">
        <v>0.3</v>
      </c>
      <c r="DY32" s="47">
        <v>4.1</v>
      </c>
      <c r="DZ32" s="47">
        <v>81.2</v>
      </c>
      <c r="EA32" s="47">
        <v>101.45</v>
      </c>
      <c r="EB32" s="47">
        <v>0.2</v>
      </c>
      <c r="EC32" s="47">
        <v>7.2</v>
      </c>
      <c r="ED32" s="47">
        <v>111.7</v>
      </c>
      <c r="EE32" s="47">
        <v>39</v>
      </c>
      <c r="EF32" s="47">
        <v>0.2</v>
      </c>
      <c r="EG32" s="47">
        <v>0.9</v>
      </c>
      <c r="EH32" s="47">
        <v>49.4</v>
      </c>
      <c r="EI32" s="56">
        <v>74.15</v>
      </c>
      <c r="EJ32" s="56">
        <v>55.4</v>
      </c>
      <c r="EK32" s="56">
        <v>71.52</v>
      </c>
      <c r="EL32" s="56">
        <v>52.86</v>
      </c>
      <c r="EM32" s="56">
        <v>76.88</v>
      </c>
      <c r="EN32" s="56">
        <v>58.04</v>
      </c>
      <c r="EO32" s="56">
        <v>49.2</v>
      </c>
      <c r="EP32" s="56">
        <v>55.5</v>
      </c>
      <c r="EQ32" s="56">
        <v>57.46</v>
      </c>
      <c r="ER32" s="56">
        <v>44.92</v>
      </c>
      <c r="ES32" s="56">
        <v>51.19</v>
      </c>
      <c r="ET32" s="56">
        <v>53.47</v>
      </c>
      <c r="EU32" s="56">
        <v>53.66</v>
      </c>
      <c r="EV32" s="56">
        <v>59.99</v>
      </c>
      <c r="EW32" s="56">
        <v>61.6</v>
      </c>
      <c r="EX32" s="54">
        <v>7.633587786259541</v>
      </c>
      <c r="EY32" s="54">
        <v>8.547008547008549</v>
      </c>
      <c r="EZ32" s="54">
        <v>6.896551724137931</v>
      </c>
      <c r="FA32" s="57">
        <v>9.433962264150942</v>
      </c>
      <c r="FB32" s="57">
        <v>8.064516129032258</v>
      </c>
      <c r="FC32" s="57">
        <v>0</v>
      </c>
      <c r="FD32" s="57">
        <v>18.867924528301884</v>
      </c>
      <c r="FE32" s="57">
        <v>18.51851851851852</v>
      </c>
      <c r="FF32" s="57">
        <v>0</v>
      </c>
      <c r="FG32" s="57">
        <v>18.867924528301884</v>
      </c>
      <c r="FH32" s="57">
        <v>14.285714285714285</v>
      </c>
      <c r="FI32" s="57">
        <v>0</v>
      </c>
      <c r="FJ32" s="54">
        <v>3.8167938931297707</v>
      </c>
      <c r="FK32" s="54">
        <v>8.547008547008549</v>
      </c>
      <c r="FL32" s="54">
        <v>0</v>
      </c>
      <c r="FM32" s="47">
        <v>9.433962264150942</v>
      </c>
      <c r="FN32" s="47">
        <v>0</v>
      </c>
      <c r="FO32" s="47">
        <v>0</v>
      </c>
      <c r="FP32" s="47">
        <v>18.867924528301884</v>
      </c>
      <c r="FQ32" s="47">
        <v>0</v>
      </c>
      <c r="FR32" s="47">
        <v>0</v>
      </c>
      <c r="FS32" s="47">
        <v>0</v>
      </c>
      <c r="FT32" s="47">
        <v>0</v>
      </c>
      <c r="FU32" s="47">
        <v>0</v>
      </c>
      <c r="FV32" s="117">
        <v>110</v>
      </c>
      <c r="FW32" s="117">
        <v>122</v>
      </c>
      <c r="FX32" s="107">
        <f t="shared" si="0"/>
        <v>90.1639344262295</v>
      </c>
      <c r="FY32" s="119">
        <v>0.607637209052303</v>
      </c>
      <c r="FZ32" s="94">
        <v>4</v>
      </c>
    </row>
    <row r="33" spans="1:177" s="2" customFormat="1" ht="11.25">
      <c r="A33" s="46"/>
      <c r="D33" s="1" t="s">
        <v>52</v>
      </c>
      <c r="F33" s="3">
        <v>756102.4</v>
      </c>
      <c r="G33" s="4">
        <v>16928873</v>
      </c>
      <c r="H33" s="3">
        <v>22.389656480392073</v>
      </c>
      <c r="I33" s="7">
        <v>100</v>
      </c>
      <c r="J33" s="17"/>
      <c r="K33" s="4">
        <v>8379571</v>
      </c>
      <c r="L33" s="5">
        <v>49.498693740569735</v>
      </c>
      <c r="M33" s="4">
        <v>8549302</v>
      </c>
      <c r="N33" s="5">
        <v>50.501306259430265</v>
      </c>
      <c r="O33" s="5">
        <v>98.01468002884914</v>
      </c>
      <c r="P33" s="4">
        <v>3862622</v>
      </c>
      <c r="Q33" s="5">
        <v>22.816769905474512</v>
      </c>
      <c r="R33" s="4">
        <v>11574807</v>
      </c>
      <c r="S33" s="5">
        <v>68.37316931847737</v>
      </c>
      <c r="T33" s="4">
        <v>1491444</v>
      </c>
      <c r="U33" s="5">
        <v>8.810060776048116</v>
      </c>
      <c r="V33" s="5">
        <v>46.256201075318145</v>
      </c>
      <c r="W33" s="5">
        <v>38.61221729695528</v>
      </c>
      <c r="X33" s="4">
        <v>18549096</v>
      </c>
      <c r="Y33" s="7">
        <v>99.9999946089017</v>
      </c>
      <c r="Z33" s="17"/>
      <c r="AA33" s="5">
        <v>12.9</v>
      </c>
      <c r="AB33" s="5">
        <v>6.6</v>
      </c>
      <c r="AG33" s="7">
        <v>0.725</v>
      </c>
      <c r="AH33" s="7"/>
      <c r="AI33" s="31">
        <v>0.7464046558869375</v>
      </c>
      <c r="AJ33" s="31">
        <v>0.4935010151235466</v>
      </c>
      <c r="AK33" s="31">
        <v>0.892</v>
      </c>
      <c r="AL33" s="31">
        <v>0.8551227949955107</v>
      </c>
      <c r="AM33" s="31">
        <v>0.7467571165014988</v>
      </c>
      <c r="AN33" s="1"/>
      <c r="AO33" s="1"/>
      <c r="AP33" s="7"/>
      <c r="AQ33" s="20">
        <v>613206</v>
      </c>
      <c r="AR33" s="20">
        <v>620475</v>
      </c>
      <c r="AS33" s="20">
        <v>195568</v>
      </c>
      <c r="AT33" s="17">
        <v>0.57</v>
      </c>
      <c r="AU33" s="35">
        <v>3.2</v>
      </c>
      <c r="AV33" s="35">
        <v>10.5</v>
      </c>
      <c r="AW33" s="35">
        <v>13.7</v>
      </c>
      <c r="AX33" s="35">
        <v>86.3</v>
      </c>
      <c r="AY33" s="35">
        <v>29.7</v>
      </c>
      <c r="AZ33" s="35">
        <v>57.3</v>
      </c>
      <c r="BA33" s="1">
        <v>92.7</v>
      </c>
      <c r="BB33" s="3">
        <v>7.3</v>
      </c>
      <c r="BC33" s="21">
        <v>6.607664305050578</v>
      </c>
      <c r="BG33" s="5">
        <v>19.909750811372167</v>
      </c>
      <c r="BH33" s="22">
        <v>35.3</v>
      </c>
      <c r="BI33" s="21">
        <v>96.1</v>
      </c>
      <c r="BJ33" s="21">
        <v>95.2</v>
      </c>
      <c r="BK33" s="21">
        <v>10.1</v>
      </c>
      <c r="BL33" s="21">
        <v>9.77</v>
      </c>
      <c r="BM33" s="21">
        <v>74.12537562183195</v>
      </c>
      <c r="BN33" s="22">
        <v>8.708836803498032</v>
      </c>
      <c r="BO33" s="22">
        <v>0.9422498988947828</v>
      </c>
      <c r="BP33" s="22">
        <v>0.8306537184354584</v>
      </c>
      <c r="BQ33" s="22">
        <v>88.53261628944544</v>
      </c>
      <c r="BR33" s="22">
        <v>63.63322577982443</v>
      </c>
      <c r="BS33" s="22">
        <v>33.125850517377415</v>
      </c>
      <c r="BU33" s="17">
        <v>0.9739914304229657</v>
      </c>
      <c r="BV33" s="17">
        <v>21.471336409095745</v>
      </c>
      <c r="BW33" s="22">
        <v>2.4</v>
      </c>
      <c r="BX33" s="22">
        <v>0.3</v>
      </c>
      <c r="BY33" s="22">
        <v>22.2</v>
      </c>
      <c r="BZ33" s="22">
        <v>9.5</v>
      </c>
      <c r="CA33" s="41">
        <v>677</v>
      </c>
      <c r="CB33" s="41">
        <v>2714.7</v>
      </c>
      <c r="CC33" s="37"/>
      <c r="CE33" s="42">
        <v>12613040</v>
      </c>
      <c r="CF33" s="44">
        <v>74.5060820055771</v>
      </c>
      <c r="CG33" s="42">
        <v>2068034</v>
      </c>
      <c r="CH33" s="5">
        <v>12.2</v>
      </c>
      <c r="CI33" s="20">
        <v>11900887</v>
      </c>
      <c r="CJ33" s="5">
        <v>70.2993459753641</v>
      </c>
      <c r="CK33" s="3">
        <v>76.8</v>
      </c>
      <c r="CL33" s="3">
        <v>13.5</v>
      </c>
      <c r="CM33" s="3">
        <v>5.1</v>
      </c>
      <c r="CN33" s="3">
        <v>15.462459246649699</v>
      </c>
      <c r="CO33" s="5">
        <v>16.158669032183926</v>
      </c>
      <c r="CP33" s="5">
        <v>63.1</v>
      </c>
      <c r="CQ33" s="5">
        <v>51.8</v>
      </c>
      <c r="CR33" s="21">
        <v>69.06295220636794</v>
      </c>
      <c r="CS33" s="21">
        <v>44.78536589766204</v>
      </c>
      <c r="CT33" s="21">
        <v>63</v>
      </c>
      <c r="CU33" s="21">
        <v>7.4</v>
      </c>
      <c r="CV33" s="5">
        <v>73.77614366725534</v>
      </c>
      <c r="CW33" s="5">
        <v>62.971446549567595</v>
      </c>
      <c r="CX33" s="5">
        <v>136.82980731600637</v>
      </c>
      <c r="CY33" s="48"/>
      <c r="CZ33" s="48"/>
      <c r="DA33" s="48"/>
      <c r="DB33" s="48"/>
      <c r="DC33" s="48"/>
      <c r="DD33" s="48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59">
        <v>615474.3</v>
      </c>
      <c r="DX33" s="59"/>
      <c r="DY33" s="59">
        <v>5.1</v>
      </c>
      <c r="DZ33" s="59">
        <v>80.3</v>
      </c>
      <c r="EA33" s="59">
        <v>783831.35</v>
      </c>
      <c r="EB33" s="59"/>
      <c r="EC33" s="59">
        <v>8.7</v>
      </c>
      <c r="ED33" s="59">
        <v>102.7</v>
      </c>
      <c r="EE33" s="59">
        <v>440382.9</v>
      </c>
      <c r="EF33" s="59"/>
      <c r="EG33" s="59">
        <v>1.4</v>
      </c>
      <c r="EH33" s="59">
        <v>57</v>
      </c>
      <c r="EI33" s="60">
        <v>75.52</v>
      </c>
      <c r="EJ33" s="60">
        <v>56.97</v>
      </c>
      <c r="EK33" s="60">
        <v>72.89</v>
      </c>
      <c r="EL33" s="60">
        <v>54.44</v>
      </c>
      <c r="EM33" s="60">
        <v>78.25</v>
      </c>
      <c r="EN33" s="60">
        <v>59.61</v>
      </c>
      <c r="EO33" s="60">
        <v>53.39</v>
      </c>
      <c r="EP33" s="60">
        <v>57.67</v>
      </c>
      <c r="EQ33" s="60">
        <v>62.19</v>
      </c>
      <c r="ER33" s="60">
        <v>50.71</v>
      </c>
      <c r="ES33" s="60">
        <v>55.65</v>
      </c>
      <c r="ET33" s="60">
        <v>60.75</v>
      </c>
      <c r="EU33" s="60">
        <v>56.18</v>
      </c>
      <c r="EV33" s="60">
        <v>59.78</v>
      </c>
      <c r="EW33" s="60">
        <v>63.68</v>
      </c>
      <c r="EX33" s="29"/>
      <c r="EY33" s="29"/>
      <c r="EZ33" s="29"/>
      <c r="FA33" s="5"/>
      <c r="FB33" s="5"/>
      <c r="FC33" s="5"/>
      <c r="FD33" s="5"/>
      <c r="FE33" s="5"/>
      <c r="FF33" s="5"/>
      <c r="FG33" s="5"/>
      <c r="FH33" s="5"/>
      <c r="FI33" s="5"/>
      <c r="FJ33" s="29"/>
      <c r="FK33" s="29"/>
      <c r="FL33" s="29"/>
      <c r="FM33" s="5"/>
      <c r="FN33" s="5"/>
      <c r="FO33" s="5"/>
      <c r="FP33" s="5"/>
      <c r="FQ33" s="5"/>
      <c r="FR33" s="5"/>
      <c r="FS33" s="5"/>
      <c r="FT33" s="5"/>
      <c r="FU33" s="5"/>
    </row>
    <row r="34" spans="4:99" ht="11.25">
      <c r="D34" s="55"/>
      <c r="CT34" s="55"/>
      <c r="CU34" s="55"/>
    </row>
    <row r="35" spans="4:99" ht="11.25">
      <c r="D35" s="55"/>
      <c r="CT35" s="55"/>
      <c r="CU35" s="55"/>
    </row>
    <row r="36" spans="4:99" ht="11.25">
      <c r="D36" s="55"/>
      <c r="CT36" s="55"/>
      <c r="CU36" s="55"/>
    </row>
    <row r="37" spans="4:99" ht="11.25">
      <c r="D37" s="55"/>
      <c r="CT37" s="55"/>
      <c r="CU37" s="55"/>
    </row>
    <row r="38" spans="4:99" ht="11.25">
      <c r="D38" s="55"/>
      <c r="CT38" s="55"/>
      <c r="CU38" s="55"/>
    </row>
    <row r="39" spans="4:99" ht="11.25">
      <c r="D39" s="55"/>
      <c r="CT39" s="55"/>
      <c r="CU39" s="55"/>
    </row>
    <row r="40" spans="4:99" ht="11.25">
      <c r="D40" s="55"/>
      <c r="CT40" s="55"/>
      <c r="CU40" s="55"/>
    </row>
    <row r="41" spans="4:99" ht="11.25">
      <c r="D41" s="55"/>
      <c r="CT41" s="55"/>
      <c r="CU41" s="55"/>
    </row>
    <row r="42" spans="4:99" ht="11.25">
      <c r="D42" s="55"/>
      <c r="CT42" s="55"/>
      <c r="CU42" s="55"/>
    </row>
    <row r="43" spans="4:99" ht="11.25">
      <c r="D43" s="55"/>
      <c r="CT43" s="55"/>
      <c r="CU43" s="55"/>
    </row>
    <row r="44" spans="4:99" ht="11.25">
      <c r="D44" s="55"/>
      <c r="CT44" s="55"/>
      <c r="CU44" s="55"/>
    </row>
    <row r="45" spans="4:99" ht="11.25">
      <c r="D45" s="55"/>
      <c r="CT45" s="55"/>
      <c r="CU45" s="55"/>
    </row>
    <row r="46" spans="4:99" ht="11.25">
      <c r="D46" s="55"/>
      <c r="CT46" s="55"/>
      <c r="CU46" s="55"/>
    </row>
    <row r="47" spans="4:99" ht="11.25">
      <c r="D47" s="55"/>
      <c r="CT47" s="55"/>
      <c r="CU47" s="55"/>
    </row>
    <row r="48" spans="4:99" ht="11.25">
      <c r="D48" s="55"/>
      <c r="CT48" s="55"/>
      <c r="CU48" s="55"/>
    </row>
    <row r="49" spans="4:99" ht="11.25">
      <c r="D49" s="55"/>
      <c r="CT49" s="55"/>
      <c r="CU49" s="55"/>
    </row>
    <row r="50" spans="4:99" ht="11.25">
      <c r="D50" s="55"/>
      <c r="CT50" s="55"/>
      <c r="CU50" s="55"/>
    </row>
    <row r="51" spans="4:99" ht="11.25">
      <c r="D51" s="55"/>
      <c r="CT51" s="55"/>
      <c r="CU51" s="55"/>
    </row>
    <row r="52" spans="4:99" ht="11.25">
      <c r="D52" s="55"/>
      <c r="CT52" s="55"/>
      <c r="CU52" s="55"/>
    </row>
    <row r="53" spans="4:99" ht="11.25">
      <c r="D53" s="55"/>
      <c r="CT53" s="55"/>
      <c r="CU53" s="55"/>
    </row>
    <row r="54" spans="4:99" ht="11.25">
      <c r="D54" s="55"/>
      <c r="CT54" s="55"/>
      <c r="CU54" s="55"/>
    </row>
    <row r="55" spans="4:99" ht="11.25">
      <c r="D55" s="55"/>
      <c r="CT55" s="55"/>
      <c r="CU55" s="55"/>
    </row>
    <row r="56" spans="4:99" ht="11.25">
      <c r="D56" s="55"/>
      <c r="AT56" s="29"/>
      <c r="CT56" s="55"/>
      <c r="CU56" s="55"/>
    </row>
    <row r="57" spans="4:99" ht="11.25">
      <c r="D57" s="55"/>
      <c r="CT57" s="55"/>
      <c r="CU57" s="55"/>
    </row>
    <row r="58" spans="4:99" ht="11.25">
      <c r="D58" s="55"/>
      <c r="CT58" s="55"/>
      <c r="CU58" s="55"/>
    </row>
    <row r="59" spans="4:99" ht="11.25">
      <c r="D59" s="55"/>
      <c r="CT59" s="55"/>
      <c r="CU59" s="55"/>
    </row>
    <row r="60" spans="4:99" ht="11.25">
      <c r="D60" s="55"/>
      <c r="CT60" s="55"/>
      <c r="CU60" s="55"/>
    </row>
    <row r="61" spans="4:99" ht="11.25">
      <c r="D61" s="55"/>
      <c r="CT61" s="55"/>
      <c r="CU61" s="55"/>
    </row>
    <row r="62" spans="4:99" ht="11.25">
      <c r="D62" s="55"/>
      <c r="CT62" s="55"/>
      <c r="CU62" s="55"/>
    </row>
    <row r="63" spans="4:99" ht="11.25">
      <c r="D63" s="55"/>
      <c r="CT63" s="55"/>
      <c r="CU63" s="55"/>
    </row>
    <row r="64" spans="4:99" ht="11.25">
      <c r="D64" s="55"/>
      <c r="CT64" s="55"/>
      <c r="CU64" s="55"/>
    </row>
    <row r="65" spans="4:99" ht="11.25">
      <c r="D65" s="55"/>
      <c r="CT65" s="55"/>
      <c r="CU65" s="55"/>
    </row>
    <row r="66" spans="4:99" ht="11.25">
      <c r="D66" s="55"/>
      <c r="CT66" s="55"/>
      <c r="CU66" s="55"/>
    </row>
    <row r="67" spans="4:99" ht="11.25">
      <c r="D67" s="55"/>
      <c r="CT67" s="55"/>
      <c r="CU67" s="55"/>
    </row>
    <row r="68" spans="4:99" ht="11.25">
      <c r="D68" s="55"/>
      <c r="CT68" s="55"/>
      <c r="CU68" s="55"/>
    </row>
    <row r="69" spans="4:99" ht="11.25">
      <c r="D69" s="55"/>
      <c r="CT69" s="55"/>
      <c r="CU69" s="55"/>
    </row>
    <row r="70" spans="4:99" ht="11.25">
      <c r="D70" s="55"/>
      <c r="CT70" s="55"/>
      <c r="CU70" s="55"/>
    </row>
    <row r="71" spans="4:99" ht="11.25">
      <c r="D71" s="55"/>
      <c r="CT71" s="55"/>
      <c r="CU71" s="55"/>
    </row>
    <row r="72" spans="4:99" ht="11.25">
      <c r="D72" s="55"/>
      <c r="CT72" s="55"/>
      <c r="CU72" s="55"/>
    </row>
    <row r="73" spans="4:99" ht="11.25">
      <c r="D73" s="55"/>
      <c r="CT73" s="55"/>
      <c r="CU73" s="55"/>
    </row>
    <row r="74" spans="4:99" ht="11.25">
      <c r="D74" s="55"/>
      <c r="CT74" s="55"/>
      <c r="CU74" s="55"/>
    </row>
    <row r="75" spans="4:99" ht="11.25">
      <c r="D75" s="55"/>
      <c r="CT75" s="55"/>
      <c r="CU75" s="55"/>
    </row>
    <row r="76" spans="4:99" ht="11.25">
      <c r="D76" s="55"/>
      <c r="CT76" s="55"/>
      <c r="CU76" s="55"/>
    </row>
    <row r="77" spans="4:99" ht="11.25">
      <c r="D77" s="55"/>
      <c r="CT77" s="55"/>
      <c r="CU77" s="55"/>
    </row>
    <row r="78" spans="4:99" ht="11.25">
      <c r="D78" s="55"/>
      <c r="CT78" s="55"/>
      <c r="CU78" s="55"/>
    </row>
    <row r="79" spans="4:99" ht="11.25">
      <c r="D79" s="55"/>
      <c r="CT79" s="55"/>
      <c r="CU79" s="55"/>
    </row>
    <row r="80" spans="4:99" ht="11.25">
      <c r="D80" s="55"/>
      <c r="CT80" s="55"/>
      <c r="CU80" s="55"/>
    </row>
    <row r="81" spans="4:99" ht="11.25">
      <c r="D81" s="55"/>
      <c r="CT81" s="55"/>
      <c r="CU81" s="55"/>
    </row>
    <row r="82" spans="4:99" ht="11.25">
      <c r="D82" s="55"/>
      <c r="CT82" s="55"/>
      <c r="CU82" s="55"/>
    </row>
    <row r="83" spans="4:99" ht="11.25">
      <c r="D83" s="55"/>
      <c r="CT83" s="55"/>
      <c r="CU83" s="55"/>
    </row>
    <row r="84" spans="4:99" ht="11.25">
      <c r="D84" s="55"/>
      <c r="CT84" s="55"/>
      <c r="CU84" s="55"/>
    </row>
    <row r="85" spans="4:99" ht="11.25">
      <c r="D85" s="55"/>
      <c r="CT85" s="55"/>
      <c r="CU85" s="55"/>
    </row>
    <row r="86" spans="4:99" ht="11.25">
      <c r="D86" s="55"/>
      <c r="CT86" s="55"/>
      <c r="CU86" s="55"/>
    </row>
    <row r="87" spans="4:99" ht="11.25">
      <c r="D87" s="55"/>
      <c r="CT87" s="55"/>
      <c r="CU87" s="55"/>
    </row>
    <row r="88" spans="4:99" ht="11.25">
      <c r="D88" s="55"/>
      <c r="CT88" s="55"/>
      <c r="CU88" s="55"/>
    </row>
    <row r="89" spans="4:99" ht="11.25">
      <c r="D89" s="55"/>
      <c r="CT89" s="55"/>
      <c r="CU89" s="55"/>
    </row>
    <row r="90" spans="4:99" ht="11.25">
      <c r="D90" s="55"/>
      <c r="CT90" s="55"/>
      <c r="CU90" s="55"/>
    </row>
    <row r="91" spans="4:99" ht="11.25">
      <c r="D91" s="55"/>
      <c r="CT91" s="55"/>
      <c r="CU91" s="55"/>
    </row>
    <row r="92" spans="4:99" ht="11.25">
      <c r="D92" s="55"/>
      <c r="CT92" s="55"/>
      <c r="CU92" s="55"/>
    </row>
    <row r="93" spans="4:99" ht="11.25">
      <c r="D93" s="55"/>
      <c r="CT93" s="55"/>
      <c r="CU93" s="55"/>
    </row>
    <row r="94" spans="4:99" ht="11.25">
      <c r="D94" s="55"/>
      <c r="CT94" s="55"/>
      <c r="CU94" s="55"/>
    </row>
    <row r="95" spans="4:99" ht="11.25">
      <c r="D95" s="55"/>
      <c r="CT95" s="55"/>
      <c r="CU95" s="55"/>
    </row>
    <row r="96" spans="4:99" ht="11.25">
      <c r="D96" s="55"/>
      <c r="CT96" s="55"/>
      <c r="CU96" s="55"/>
    </row>
    <row r="97" spans="4:99" ht="11.25">
      <c r="D97" s="55"/>
      <c r="CT97" s="55"/>
      <c r="CU97" s="55"/>
    </row>
    <row r="98" spans="4:99" ht="11.25">
      <c r="D98" s="55"/>
      <c r="CT98" s="55"/>
      <c r="CU98" s="55"/>
    </row>
    <row r="99" spans="4:99" ht="11.25">
      <c r="D99" s="55"/>
      <c r="CT99" s="55"/>
      <c r="CU99" s="55"/>
    </row>
    <row r="100" spans="4:99" ht="11.25">
      <c r="D100" s="55"/>
      <c r="CT100" s="55"/>
      <c r="CU100" s="55"/>
    </row>
    <row r="101" spans="4:99" ht="11.25">
      <c r="D101" s="55"/>
      <c r="CT101" s="55"/>
      <c r="CU101" s="55"/>
    </row>
    <row r="102" spans="4:99" ht="11.25">
      <c r="D102" s="55"/>
      <c r="CT102" s="55"/>
      <c r="CU102" s="55"/>
    </row>
    <row r="103" spans="4:99" ht="11.25">
      <c r="D103" s="55"/>
      <c r="CT103" s="55"/>
      <c r="CU103" s="55"/>
    </row>
    <row r="104" spans="4:99" ht="11.25">
      <c r="D104" s="55"/>
      <c r="CT104" s="55"/>
      <c r="CU104" s="55"/>
    </row>
    <row r="105" spans="4:99" ht="11.25">
      <c r="D105" s="55"/>
      <c r="CT105" s="55"/>
      <c r="CU105" s="55"/>
    </row>
    <row r="106" spans="4:99" ht="11.25">
      <c r="D106" s="55"/>
      <c r="CT106" s="55"/>
      <c r="CU106" s="55"/>
    </row>
    <row r="107" spans="4:99" ht="11.25">
      <c r="D107" s="55"/>
      <c r="CT107" s="55"/>
      <c r="CU107" s="55"/>
    </row>
    <row r="108" spans="4:99" ht="11.25">
      <c r="D108" s="55"/>
      <c r="CT108" s="55"/>
      <c r="CU108" s="55"/>
    </row>
    <row r="109" spans="4:99" ht="11.25">
      <c r="D109" s="55"/>
      <c r="CT109" s="55"/>
      <c r="CU109" s="55"/>
    </row>
    <row r="110" spans="4:99" ht="11.25">
      <c r="D110" s="55"/>
      <c r="CT110" s="55"/>
      <c r="CU110" s="55"/>
    </row>
    <row r="111" spans="4:99" ht="11.25">
      <c r="D111" s="55"/>
      <c r="CT111" s="55"/>
      <c r="CU111" s="55"/>
    </row>
    <row r="112" spans="4:99" ht="11.25">
      <c r="D112" s="55"/>
      <c r="CT112" s="55"/>
      <c r="CU112" s="55"/>
    </row>
    <row r="113" spans="4:99" ht="11.25">
      <c r="D113" s="55"/>
      <c r="CT113" s="55"/>
      <c r="CU113" s="55"/>
    </row>
    <row r="114" spans="4:99" ht="11.25">
      <c r="D114" s="55"/>
      <c r="CT114" s="55"/>
      <c r="CU114" s="55"/>
    </row>
    <row r="115" spans="4:99" ht="11.25">
      <c r="D115" s="55"/>
      <c r="CT115" s="55"/>
      <c r="CU115" s="55"/>
    </row>
    <row r="116" spans="4:99" ht="11.25">
      <c r="D116" s="55"/>
      <c r="CT116" s="55"/>
      <c r="CU116" s="55"/>
    </row>
    <row r="117" spans="4:99" ht="11.25">
      <c r="D117" s="55"/>
      <c r="CT117" s="55"/>
      <c r="CU117" s="55"/>
    </row>
    <row r="118" spans="4:99" ht="11.25">
      <c r="D118" s="55"/>
      <c r="CT118" s="55"/>
      <c r="CU118" s="55"/>
    </row>
    <row r="119" spans="4:99" ht="11.25">
      <c r="D119" s="55"/>
      <c r="CT119" s="55"/>
      <c r="CU119" s="55"/>
    </row>
    <row r="120" spans="4:99" ht="11.25">
      <c r="D120" s="55"/>
      <c r="CT120" s="55"/>
      <c r="CU120" s="55"/>
    </row>
    <row r="121" spans="4:99" ht="11.25">
      <c r="D121" s="55"/>
      <c r="CT121" s="55"/>
      <c r="CU121" s="55"/>
    </row>
    <row r="122" spans="4:99" ht="11.25">
      <c r="D122" s="55"/>
      <c r="CT122" s="55"/>
      <c r="CU122" s="55"/>
    </row>
    <row r="123" spans="4:99" ht="11.25">
      <c r="D123" s="55"/>
      <c r="CT123" s="55"/>
      <c r="CU123" s="55"/>
    </row>
    <row r="124" spans="4:99" ht="11.25">
      <c r="D124" s="55"/>
      <c r="CT124" s="55"/>
      <c r="CU124" s="55"/>
    </row>
    <row r="125" spans="4:99" ht="11.25">
      <c r="D125" s="55"/>
      <c r="CT125" s="55"/>
      <c r="CU125" s="55"/>
    </row>
    <row r="126" spans="4:99" ht="11.25">
      <c r="D126" s="55"/>
      <c r="CT126" s="55"/>
      <c r="CU126" s="55"/>
    </row>
    <row r="127" spans="4:99" ht="11.25">
      <c r="D127" s="55"/>
      <c r="CT127" s="55"/>
      <c r="CU127" s="55"/>
    </row>
    <row r="128" spans="4:99" ht="11.25">
      <c r="D128" s="55"/>
      <c r="CT128" s="55"/>
      <c r="CU128" s="55"/>
    </row>
    <row r="129" spans="4:99" ht="11.25">
      <c r="D129" s="55"/>
      <c r="CT129" s="55"/>
      <c r="CU129" s="55"/>
    </row>
    <row r="130" spans="4:99" ht="11.25">
      <c r="D130" s="55"/>
      <c r="CT130" s="55"/>
      <c r="CU130" s="55"/>
    </row>
    <row r="131" spans="4:99" ht="11.25">
      <c r="D131" s="55"/>
      <c r="CT131" s="55"/>
      <c r="CU131" s="55"/>
    </row>
    <row r="132" spans="4:99" ht="11.25">
      <c r="D132" s="55"/>
      <c r="CT132" s="55"/>
      <c r="CU132" s="55"/>
    </row>
    <row r="133" spans="4:99" ht="11.25">
      <c r="D133" s="55"/>
      <c r="CT133" s="55"/>
      <c r="CU133" s="55"/>
    </row>
    <row r="134" spans="4:99" ht="11.25">
      <c r="D134" s="55"/>
      <c r="CT134" s="55"/>
      <c r="CU134" s="55"/>
    </row>
    <row r="135" spans="4:99" ht="11.25">
      <c r="D135" s="55"/>
      <c r="CT135" s="55"/>
      <c r="CU135" s="55"/>
    </row>
    <row r="136" spans="4:99" ht="11.25">
      <c r="D136" s="55"/>
      <c r="CT136" s="55"/>
      <c r="CU136" s="55"/>
    </row>
    <row r="137" spans="4:99" ht="11.25">
      <c r="D137" s="55"/>
      <c r="CT137" s="55"/>
      <c r="CU137" s="55"/>
    </row>
    <row r="138" spans="4:99" ht="11.25">
      <c r="D138" s="55"/>
      <c r="CT138" s="55"/>
      <c r="CU138" s="55"/>
    </row>
    <row r="139" spans="4:99" ht="11.25">
      <c r="D139" s="55"/>
      <c r="CT139" s="55"/>
      <c r="CU139" s="55"/>
    </row>
    <row r="140" spans="4:99" ht="11.25">
      <c r="D140" s="55"/>
      <c r="CT140" s="55"/>
      <c r="CU140" s="55"/>
    </row>
    <row r="141" spans="4:99" ht="11.25">
      <c r="D141" s="55"/>
      <c r="CT141" s="55"/>
      <c r="CU141" s="55"/>
    </row>
    <row r="142" spans="4:99" ht="11.25">
      <c r="D142" s="55"/>
      <c r="CT142" s="55"/>
      <c r="CU142" s="55"/>
    </row>
    <row r="143" spans="4:99" ht="11.25">
      <c r="D143" s="55"/>
      <c r="CT143" s="55"/>
      <c r="CU143" s="5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2016-03-15T20:35:28Z</dcterms:modified>
  <cp:category/>
  <cp:version/>
  <cp:contentType/>
  <cp:contentStatus/>
</cp:coreProperties>
</file>