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C:\Users\rociomartinez\Documents\pagina web EPI\Pagina web contenido\DRS\nacional\"/>
    </mc:Choice>
  </mc:AlternateContent>
  <bookViews>
    <workbookView xWindow="0" yWindow="0" windowWidth="21570" windowHeight="8070" tabRatio="500" firstSheet="11" activeTab="17"/>
  </bookViews>
  <sheets>
    <sheet name="Variables demografía" sheetId="1" r:id="rId1"/>
    <sheet name="Datos demografía" sheetId="2" r:id="rId2"/>
    <sheet name="Variables índice vulnerabilidad" sheetId="20" r:id="rId3"/>
    <sheet name="Datos índice de vulnerabilidad" sheetId="21" r:id="rId4"/>
    <sheet name="Variables ingreso" sheetId="5" r:id="rId5"/>
    <sheet name="Datos ingreso" sheetId="6" r:id="rId6"/>
    <sheet name="Variables ocupación" sheetId="7" r:id="rId7"/>
    <sheet name="Datos ocupación" sheetId="8" r:id="rId8"/>
    <sheet name="Variables educación" sheetId="9" r:id="rId9"/>
    <sheet name="Datos educación" sheetId="10" r:id="rId10"/>
    <sheet name="Variables materiales" sheetId="12" r:id="rId11"/>
    <sheet name="Datos materiales" sheetId="13" r:id="rId12"/>
    <sheet name="Variables comportamiento" sheetId="14" r:id="rId13"/>
    <sheet name="Datos comportamiento" sheetId="15" r:id="rId14"/>
    <sheet name="Variables sistema" sheetId="16" r:id="rId15"/>
    <sheet name="Datos sistema" sheetId="17" r:id="rId16"/>
    <sheet name="Variables daño" sheetId="18" r:id="rId17"/>
    <sheet name="Datos daño" sheetId="19" r:id="rId18"/>
  </sheets>
  <calcPr calcId="162913"/>
</workbook>
</file>

<file path=xl/calcChain.xml><?xml version="1.0" encoding="utf-8"?>
<calcChain xmlns="http://schemas.openxmlformats.org/spreadsheetml/2006/main">
  <c r="AE2" i="10" l="1"/>
  <c r="AE12" i="10"/>
  <c r="AE16" i="10"/>
  <c r="AE15" i="10"/>
  <c r="AE14" i="10"/>
  <c r="AE13" i="10"/>
  <c r="AE11" i="10"/>
  <c r="AE10" i="10"/>
  <c r="AE9" i="10"/>
  <c r="AE8" i="10"/>
  <c r="AE7" i="10"/>
  <c r="AE6" i="10"/>
  <c r="AE5" i="10"/>
  <c r="AE4" i="10"/>
  <c r="AE3" i="10"/>
  <c r="Y3" i="6"/>
  <c r="Y4" i="6"/>
  <c r="Y5" i="6"/>
  <c r="Y6" i="6"/>
  <c r="Y7" i="6"/>
  <c r="Y8" i="6"/>
  <c r="Y9" i="6"/>
  <c r="Y10" i="6"/>
  <c r="Y11" i="6"/>
  <c r="Y12" i="6"/>
  <c r="Y13" i="6"/>
  <c r="Y14" i="6"/>
  <c r="Y15" i="6"/>
  <c r="Y16" i="6"/>
  <c r="Y17" i="6"/>
  <c r="Y2" i="6"/>
  <c r="V3" i="6"/>
  <c r="V4" i="6"/>
  <c r="V5" i="6"/>
  <c r="V6" i="6"/>
  <c r="V7" i="6"/>
  <c r="V8" i="6"/>
  <c r="V9" i="6"/>
  <c r="V10" i="6"/>
  <c r="V11" i="6"/>
  <c r="V12" i="6"/>
  <c r="V13" i="6"/>
  <c r="V14" i="6"/>
  <c r="V15" i="6"/>
  <c r="V16" i="6"/>
  <c r="V17" i="6"/>
  <c r="V2" i="6"/>
</calcChain>
</file>

<file path=xl/sharedStrings.xml><?xml version="1.0" encoding="utf-8"?>
<sst xmlns="http://schemas.openxmlformats.org/spreadsheetml/2006/main" count="2286" uniqueCount="986">
  <si>
    <t>Porcentaje de personas del primer quintil de ingresos de 15 y más años que precibe su salud como muy mala o mala.</t>
  </si>
  <si>
    <t>Porcentaje de personas del segundo quintil de ingresos de 15 y más años que precibe su salud como muy mala o mala.</t>
  </si>
  <si>
    <t>Porcentaje de personas del tercer quintil de ingresos de 15 y más años que precibe su salud como muy mala o mala.</t>
  </si>
  <si>
    <t>Porcentaje de personas del cuarto quintil de ingresos de 15 y más años que precibe su salud como muy mala o mala.</t>
  </si>
  <si>
    <t>Porcentaje de personas del quinto quintil de ingresos de 15 y más años que precibe su salud como muy mala o mala.</t>
  </si>
  <si>
    <t>En promedio de notas (escala de 1 a 7).</t>
  </si>
  <si>
    <t>En tasa por 100.000 habitantes.</t>
  </si>
  <si>
    <t>En tasa por 100.000 nacidos vivos.</t>
  </si>
  <si>
    <t>m2009PorTSaneamDeficit</t>
  </si>
  <si>
    <t>m2009PorUrSaneamDeficit</t>
  </si>
  <si>
    <t>m2009PorRuSaneamDeficit</t>
  </si>
  <si>
    <t>m2009PorTMaterIrrec</t>
  </si>
  <si>
    <t>m2009PorUrMaterIrrec</t>
  </si>
  <si>
    <t>m2009PorRuMaterIrrec</t>
  </si>
  <si>
    <t>m2009PorTHacinCrit</t>
  </si>
  <si>
    <t>m2009PorUrHacinCrit</t>
  </si>
  <si>
    <t>m2009PorRuHacinCrit</t>
  </si>
  <si>
    <t xml:space="preserve">m2009PorQIint </t>
  </si>
  <si>
    <t xml:space="preserve">m2009PorQIIint </t>
  </si>
  <si>
    <t xml:space="preserve">m2009PorQIIIint </t>
  </si>
  <si>
    <t xml:space="preserve">m2009PorQIVint </t>
  </si>
  <si>
    <t xml:space="preserve">m2009PorQVint </t>
  </si>
  <si>
    <t>Porcentaje de hogares totales con indicador de saneamiento deficitario 2009.</t>
  </si>
  <si>
    <t>Porcentaje de hogares de zonas urbanas con indicador de saneamiento deficitario 2009.</t>
  </si>
  <si>
    <t>Porcentaje de hogares de zonas rurales con indicador de saneamiento deficitario 2009.</t>
  </si>
  <si>
    <t>Porcentaje de hogares totales con indicador de materialidad irrecuperable 2009.</t>
  </si>
  <si>
    <t>Porcentaje de hogares de zonas urbanas con indicador de materialidad irrecuperable 2009.</t>
  </si>
  <si>
    <t>Porcentaje de hogares de zonas rurales con indicador de materialidad irrecuperable 2009.</t>
  </si>
  <si>
    <t>Porcentaje de hogares totales con indicador de hacinamiento crítico 2009.</t>
  </si>
  <si>
    <t>Porcentaje de hogares de zonas urbanas con indicador de hacinamiento crítico 2009.</t>
  </si>
  <si>
    <t>Porcentaje de hogares de zonas rurales con indicador de hacinamiento crítico 2009.</t>
  </si>
  <si>
    <t>m2009PorTInt</t>
  </si>
  <si>
    <t>m2009PorUrInt</t>
  </si>
  <si>
    <t>m2009PorRuInt</t>
  </si>
  <si>
    <t>h2009PorTTabacoMes</t>
  </si>
  <si>
    <t>h2009PorHTabacoMes</t>
  </si>
  <si>
    <t>h2009PorMTabacoMes</t>
  </si>
  <si>
    <t>h2009Por15a19TabacMes</t>
  </si>
  <si>
    <t>h2009Por20a44TabacMes</t>
  </si>
  <si>
    <t>h2009Por45a64TabacMes</t>
  </si>
  <si>
    <t>h2009Por65a74TabacMes</t>
  </si>
  <si>
    <t>h2009Por75ymásTabacMes</t>
  </si>
  <si>
    <t>Porcentaje de población total que afirma haber consumido al menos un cigarrillo en el último mes, 2009.</t>
  </si>
  <si>
    <t>Porcentaje de hombres que afirma haber consumido al menos un cigarrillo en el último mes, 2009.</t>
  </si>
  <si>
    <t>Porcentaje de mujeres que afirma haber consumido al menos un cigarrillo en el último mes, 2009.</t>
  </si>
  <si>
    <t>Porcentaje personas de 15 a 19 años que afirma haber consumido al menos un cigarrillo en el último mes, 2009.</t>
  </si>
  <si>
    <t>Porcentaje personas de 20 a 44 años que afirma haber consumido al menos un cigarrillo en el último mes, 2009.</t>
  </si>
  <si>
    <t>Porcentaje personas de 45 a 64 años que afirma haber consumido al menos un cigarrillo en el último mes, 2009.</t>
  </si>
  <si>
    <t>Porcentaje personas de 65 y 74 años que afirma haber consumido al menos un cigarrillo en el último mes, 2009.</t>
  </si>
  <si>
    <t>Porcentaje personas de 75 y más años que afirma haber consumido al menos un cigarrillo en el último mes, 2009.</t>
  </si>
  <si>
    <t>MINSAL.ENS 2009 - 2010</t>
  </si>
  <si>
    <t>h2009PorTBebProb</t>
  </si>
  <si>
    <t>Porcentaje de población total que se clasifica como bebedor problema, 2009.</t>
  </si>
  <si>
    <t>h2009HBebProb</t>
  </si>
  <si>
    <t>Porcentaje de hombres que se clasifica como bebedor problema, 2009.</t>
  </si>
  <si>
    <t>h2009MBebProb</t>
  </si>
  <si>
    <t>Porcentaje de mujeres que se clasifica como bebedor problema, 2009.</t>
  </si>
  <si>
    <t>h2009Por15a19BebProb</t>
  </si>
  <si>
    <t>Porcentaje de personas entre 15 y 19 años que se clasifica como bebedor problema, 2009.</t>
  </si>
  <si>
    <t>h2009Por20a44BebProb</t>
  </si>
  <si>
    <t>Porcentaje de personas entre 20 y 44 años que se clasifica como bebedor problema, 2009.</t>
  </si>
  <si>
    <t>h2009Por45a64BebProb</t>
  </si>
  <si>
    <t>Porcentaje de personas entre 45 y 64 años que se clasifica como bebedor problema, 2009.</t>
  </si>
  <si>
    <t>h2009Por65a74BebProb</t>
  </si>
  <si>
    <t>Porcentaje de personas entre 65 y 74 años que se clasifica como bebedor problema, 2009.</t>
  </si>
  <si>
    <t>h2009Por75ymásBebProb</t>
  </si>
  <si>
    <t>Porcentaje de personas de 75 y más años que se clasifica como bebedor problema, 2009.</t>
  </si>
  <si>
    <t xml:space="preserve">h2009PorTSeden </t>
  </si>
  <si>
    <t>Porcentaje de población total que se clasifica como sedentaria 2009.</t>
  </si>
  <si>
    <t xml:space="preserve">h2009PorHSeden </t>
  </si>
  <si>
    <t>Porcentaje de hombres que se clasifica como sedentario 2009.</t>
  </si>
  <si>
    <t xml:space="preserve">h2009PorMSeden </t>
  </si>
  <si>
    <t>Porcentaje de mujeres que se clasifica como sedentaria 2009.</t>
  </si>
  <si>
    <t>h2009Por15a19Seden</t>
  </si>
  <si>
    <t>Porcentaje de personas entre 15 y 19 años que se clasifica como sedentaria 2009.</t>
  </si>
  <si>
    <t>h2009Por20a44Seden</t>
  </si>
  <si>
    <t>Porcentaje de personas entre 20 y 44 años que se clasifica como sedentaria 2009.</t>
  </si>
  <si>
    <t>h2009Por45a64Seden</t>
  </si>
  <si>
    <t>Porcentaje de personas entre 45 y 64 años que se clasifica como sedentaria 2009.</t>
  </si>
  <si>
    <t>h2009Por65a74Seden</t>
  </si>
  <si>
    <t>Porcentaje de personas entre 65 y 74 años que se clasifica como sedentaria 2009.</t>
  </si>
  <si>
    <t>MINSAL. II ENS 2009-2010.</t>
  </si>
  <si>
    <t>h2009PorTRelSex</t>
  </si>
  <si>
    <t>h2009TMediaInicioSex</t>
  </si>
  <si>
    <t>h2009HMediaInicioSex</t>
  </si>
  <si>
    <t>h2009MMediaInicioSex</t>
  </si>
  <si>
    <t>h200915a19MediaInicioSex</t>
  </si>
  <si>
    <t>Porcentaje de población total que afirma haber tenido relaciones sexuales alguna vez en la vida, 2009.</t>
  </si>
  <si>
    <t>Promedio de edad de iniciación sexual de la población total, 2009.</t>
  </si>
  <si>
    <t>Promedio de edad de iniciación sexual los hombres, 2009.</t>
  </si>
  <si>
    <t>Promedio de edad de iniciación sexual de las mujeres, 2009.</t>
  </si>
  <si>
    <t>Promedio de edad de iniciación sexual de las personas entre 15 y 19 años, 2009.</t>
  </si>
  <si>
    <t>En años.</t>
  </si>
  <si>
    <t>h2009Por15a19RelSex</t>
  </si>
  <si>
    <t>Porcentaje de personas entre 15 y 19 años que afirma haber tenido relaciones sexuales alguna vez, 2009.</t>
  </si>
  <si>
    <t>Porcentaje de nacidos vivos de mujeres menores de 15 años, 2009</t>
  </si>
  <si>
    <t>h2009PorNacidosDeMenoresDe15</t>
  </si>
  <si>
    <t>h2010PorEmbControlMenoresDe15</t>
  </si>
  <si>
    <t>Porcentaje de embarazadas en control menores de 15 años, 2010.</t>
  </si>
  <si>
    <t>h2010PorEmbControlDe15a19</t>
  </si>
  <si>
    <t>Porcentaje de embarazadas en control de 15 a 19 años, 2010.</t>
  </si>
  <si>
    <t>h2009PorNacidosBajoPeso</t>
  </si>
  <si>
    <t>Porcentaje de nacidos vivos con bajo peso al nacer. 2009.</t>
  </si>
  <si>
    <t>h2010PorNiños6mesesLacMater</t>
  </si>
  <si>
    <t>h2010PorNiñosMenoresDe6ConMenos1DePesoTalla</t>
  </si>
  <si>
    <t>Porcentaje de niños menores de 6 años en control con malnutrición por déficit (-1 desviación estándar peso/talla), 2010.</t>
  </si>
  <si>
    <t>h2010PorNiñosMenoresDe6ConMenos2DePesoTalla</t>
  </si>
  <si>
    <t>Porcentaje de niños menores de 6 años en control con malnutrición por déficit (-2 desviación estándar peso/talla), 2010.</t>
  </si>
  <si>
    <t>h2010PorNiñosMenoresDe6ConMás1DePesoTalla</t>
  </si>
  <si>
    <t>Porcentaje de niños menores de 6 años en control con malnutrición por exceso (+1 desviación estándar peso/talla), 2010.</t>
  </si>
  <si>
    <t>h2010PorNiñosMenoresDe6ConMás2DePesoTalla</t>
  </si>
  <si>
    <t>Porcentaje de niños menores de 6 años en control con malnutrición por exceso (+2 desviación estándar peso/talla), 2010.</t>
  </si>
  <si>
    <t>s2011HospMayorCompX100milHabt</t>
  </si>
  <si>
    <t>s2011TEstSist</t>
  </si>
  <si>
    <t>s2011HospSist</t>
  </si>
  <si>
    <t>s2011HospSistMayorComp</t>
  </si>
  <si>
    <t>s2011HospX100milHabt</t>
  </si>
  <si>
    <t>s2010HrsDispPabCirugSistXmilHabt</t>
  </si>
  <si>
    <t>s2010HrsDispPabCirugUrg</t>
  </si>
  <si>
    <t>s2010HrsDispPabCirugSist</t>
  </si>
  <si>
    <t>s2009TPorSistPúbl</t>
  </si>
  <si>
    <t>s2009TPorISAPRE</t>
  </si>
  <si>
    <t>s2009TPorNinguno</t>
  </si>
  <si>
    <t>s2009QIPorSistPúbl</t>
  </si>
  <si>
    <t>s2009QIIPorSistPúbl</t>
  </si>
  <si>
    <t>s2009QIIIPorSistPúbl</t>
  </si>
  <si>
    <t>s2009QIVPorSistPúbl</t>
  </si>
  <si>
    <t>s2009QVPorSistPúbl</t>
  </si>
  <si>
    <t>Porcentaje de población que tiene previsión de salud del sistema público 2009.</t>
  </si>
  <si>
    <t>MIDEPLAN. Encuesta CASEN 2009.</t>
  </si>
  <si>
    <t>Porcentaje de población que tiene ISAPRE 2009.</t>
  </si>
  <si>
    <t>Porcentaje de personas del quintil I que tiene previsión de salud del sistema público 2009.</t>
  </si>
  <si>
    <t>Porcentaje de personas del quintil II que tiene previsión de salud del sistema público 2009.</t>
  </si>
  <si>
    <t>Porcentaje de personas del quintil III que tiene previsión de salud del sistema público 2009.</t>
  </si>
  <si>
    <t>Porcentaje de personas del quintil IV que tiene previsión de salud del sistema público 2009.</t>
  </si>
  <si>
    <t>Porcentaje de personas del quintil V que tiene previsión de salud del sistema público 2009.</t>
  </si>
  <si>
    <t>s2009TPorEnfAcc</t>
  </si>
  <si>
    <t>Porcentaje total de personas que declara haber tenido un problema de salud, enfermedad o accidente en el último mes, 2009.</t>
  </si>
  <si>
    <t>s2009TPorNoAtención</t>
  </si>
  <si>
    <t>Porcentaje total de personas que declara haber tenido un problema de salud, enfermedad o accidente en el último mes y que no recibió atención, 2009.</t>
  </si>
  <si>
    <t>s2009HPorNoAtención</t>
  </si>
  <si>
    <t>Porcentaje de hombres que declara haber tenido un problema de salud en el último mes y que no recibió atención, 2009.</t>
  </si>
  <si>
    <t>s2009MPorNoAtención</t>
  </si>
  <si>
    <t>Porcentaje de mujeres que declara haber tenido un problema de salud en el último mes y que no recibió atención, 2009.</t>
  </si>
  <si>
    <t>s2009QIPorNoAtención</t>
  </si>
  <si>
    <t>Porcentaje de personas del quintil I que declara haber tenido un problema de salud en el último mes y que no recibió atención, 2009.</t>
  </si>
  <si>
    <t>s2009QIIPorNoAtención</t>
  </si>
  <si>
    <t>Porcentaje de personas del quintil II que declara haber tenido un problema de salud en el último mes y que no recibió atención, 2009.</t>
  </si>
  <si>
    <t>s2009QIIIPorNoAtención</t>
  </si>
  <si>
    <t>Porcentaje de personas del quintil III que declara haber tenido un problema de salud en el último mes y que no recibió atención, 2009.</t>
  </si>
  <si>
    <t>s2009QIVPorNoAtención</t>
  </si>
  <si>
    <t>Porcentaje de personas del quintil IV que declara haber tenido un problema de salud en el último mes y que no recibió atención, 2009.</t>
  </si>
  <si>
    <t>s2009QVPorNoAtención</t>
  </si>
  <si>
    <t>Porcentaje de personas del quintil V que declara haber tenido un problema de salud en el último mes y que no recibió atención, 2009.</t>
  </si>
  <si>
    <t>v2009TPercepSaludBuenaoMuybuena</t>
  </si>
  <si>
    <t>v2009TPercepSaludMalaoMuymala</t>
  </si>
  <si>
    <t>v2009HPercepSaludMalaoMuymala</t>
  </si>
  <si>
    <t>v2009MPercepSaludMalaoMuymala</t>
  </si>
  <si>
    <t>v2009QIPercepSaludMalaoMuymala</t>
  </si>
  <si>
    <t>v2009QIIPercepSaludMalaoMuymala</t>
  </si>
  <si>
    <t>v2009QIIIPercepSaludMalaoMuymala</t>
  </si>
  <si>
    <t>v2009QIVPercepSaludMalaoMuymala</t>
  </si>
  <si>
    <t>v2009QVPercepSaludMalaoMuymala</t>
  </si>
  <si>
    <t>d2011PobT</t>
  </si>
  <si>
    <t>d2011Densidad</t>
  </si>
  <si>
    <t>d2011PorPaís</t>
  </si>
  <si>
    <t>d2011PobUr</t>
  </si>
  <si>
    <t>d2011PobRu</t>
  </si>
  <si>
    <t>d2011PorRural</t>
  </si>
  <si>
    <t>d2011PobH</t>
  </si>
  <si>
    <t>d2011PorH</t>
  </si>
  <si>
    <t>d2011PobM</t>
  </si>
  <si>
    <t>d2011PorM</t>
  </si>
  <si>
    <t>d2011ÍndMasc</t>
  </si>
  <si>
    <t>d2011Pob0a14</t>
  </si>
  <si>
    <t>d2011Por0a14</t>
  </si>
  <si>
    <t>d2011Pob15a64</t>
  </si>
  <si>
    <t>d2011Por15a64</t>
  </si>
  <si>
    <t>d2011Pob65ymás</t>
  </si>
  <si>
    <t>d2011Por65ymás</t>
  </si>
  <si>
    <t>d2011ÍndDep</t>
  </si>
  <si>
    <t>d2011ÍndVej</t>
  </si>
  <si>
    <t>d2011Pob0a14H</t>
  </si>
  <si>
    <t>d2011Por0a14H</t>
  </si>
  <si>
    <t>d2011Pob15a64H</t>
  </si>
  <si>
    <t>d2011Por15a64H</t>
  </si>
  <si>
    <t>d2011Pob65ymásH</t>
  </si>
  <si>
    <t>d2011Por65ymásH</t>
  </si>
  <si>
    <t>d2011Pob0a14M</t>
  </si>
  <si>
    <t>d2011Por0a14M</t>
  </si>
  <si>
    <t>d2011Pob15a64M</t>
  </si>
  <si>
    <t>d2011Por15a64M</t>
  </si>
  <si>
    <t>d2011Pob65ymásM</t>
  </si>
  <si>
    <t>d2011Por65ymásM</t>
  </si>
  <si>
    <t>d2010TasaNatpor1000Hab</t>
  </si>
  <si>
    <t>DEIS. Base de datos de natalidad 2010.</t>
  </si>
  <si>
    <t>Tasa de natalidad por 1000 habitantes 2010.</t>
  </si>
  <si>
    <t>Tasa de fecundidad general por 1000 mujeres de 15 a 49 2010.</t>
  </si>
  <si>
    <t>Porcentaje personas de 15 a 64 con condición de actividad activa que no cotiza 2009</t>
  </si>
  <si>
    <t>o2009PorTTrabmás8hrsENETS</t>
  </si>
  <si>
    <t>o2009PorUrTrabmás8hrsENETS</t>
  </si>
  <si>
    <t>o2009PorRuTrabmás8hrsENETS</t>
  </si>
  <si>
    <t>o2009PorHTrabmás8hrsENETS</t>
  </si>
  <si>
    <t>o2009PorMTrabmás8hrsENETS</t>
  </si>
  <si>
    <t>h2009PorAUDITalt</t>
  </si>
  <si>
    <t>h2008Por12a19MarihAño</t>
  </si>
  <si>
    <t>Porcentaje de personas entre 12 y 19 años que afirma haber consumido marihuana en el último año, 2008.</t>
  </si>
  <si>
    <t>h2008Por20a44MarihAño</t>
  </si>
  <si>
    <t>Porcentaje de personas entre 20 y 44 años que afirma haber consumido marihuana en el último año, 2008.</t>
  </si>
  <si>
    <t>h2008Por45a65MarihAño</t>
  </si>
  <si>
    <t>Porcentaje de personas entre 45 y 65 años que afirma haber consumido marihuana en el último año, 2008.</t>
  </si>
  <si>
    <t>Porcentaje de mujeres que afirma haber consumido pasta base en el último año, 2008.</t>
  </si>
  <si>
    <t>h2008Por12a19PastaBAño</t>
  </si>
  <si>
    <t>Porcentaje de personas entre 12 y 19 años que afirma haber consumido pasta base en el último año, 2008.</t>
  </si>
  <si>
    <t>h2008Por20a44PastaBAño</t>
  </si>
  <si>
    <t>Porcentaje de personas entre 20 y 44 años que afirma haber consumido pasta base en el último año, 2008.</t>
  </si>
  <si>
    <t>h2008Por45a65PastaBAño</t>
  </si>
  <si>
    <t>Porcentaje de personas entre 45 y 65 años que afirma haber consumido pasta base en el último año, 2008.</t>
  </si>
  <si>
    <t>h2008PPor12a19CocaAño</t>
  </si>
  <si>
    <t>Porcentaje de personas entre 12 y 19 años que afirma haber consumido cocaína en el último año, 2008.</t>
  </si>
  <si>
    <t>h2008Por20a44CocaAño</t>
  </si>
  <si>
    <t>Porcentaje de personas entre 20 y 44 años que afirma haber consumido cocaína en el último año, 2008.</t>
  </si>
  <si>
    <t>h2008Por45a65CocaAño</t>
  </si>
  <si>
    <t>Porcentaje de personas entre 45 y 65 años que afirma haber consumido cocaína en el último año, 2008.</t>
  </si>
  <si>
    <t>h2009usocondónultimoaño</t>
  </si>
  <si>
    <t>h2009Husocondónultimoaño</t>
  </si>
  <si>
    <t>h2009Musocondónultimoaño</t>
  </si>
  <si>
    <t>h2009numparejassexultimoaño</t>
  </si>
  <si>
    <t>h2009Hnumparejassexultimoaño</t>
  </si>
  <si>
    <t>h2009Mnumparejassexultimoaño</t>
  </si>
  <si>
    <t>Promedio de parejas sexuales ultimo año</t>
  </si>
  <si>
    <t>Promedio de parejas sexuales ultimo año hombres</t>
  </si>
  <si>
    <t>Promedio de parejas sexuales ultimo año mujeres</t>
  </si>
  <si>
    <t>h2009PorTPersConf</t>
  </si>
  <si>
    <t>Porcentaje de población total que afirma tener siempre o casi siempre una persona en quien confiar, pedir ayuda o consejos cuando tiene algún problema, 2009.</t>
  </si>
  <si>
    <t>h2009PorTPersUrgencia</t>
  </si>
  <si>
    <t>Porcentaje de población total que afirma poder recurrir a alguien siempre o casi siempre cuando tiene un gasto imprevisto, emergencia económica u otra situación grave o catastrófica, 2009.</t>
  </si>
  <si>
    <t>Promedio de nota total a la satisfacción con la vida en general 2009.</t>
  </si>
  <si>
    <t>Promedio de nota de hombres a la satisfacción con la vida en general 2009.</t>
  </si>
  <si>
    <t>Promedio de nota de mujeres a la satisfacción con la vida en general 2009.</t>
  </si>
  <si>
    <t>v2009SatisfvidaT</t>
  </si>
  <si>
    <t>v2009SatisfvidaH</t>
  </si>
  <si>
    <t>v2009SatisfvidaM</t>
  </si>
  <si>
    <t>s2010TPobFonasa</t>
  </si>
  <si>
    <t>Población total beneficiaria de FONASA 2010.</t>
  </si>
  <si>
    <t>s2010PorPobFonasaPob</t>
  </si>
  <si>
    <t>Porcentaje de la población total que es beneficiaria de FONASA 2010.</t>
  </si>
  <si>
    <t>s2010PobFonasaA</t>
  </si>
  <si>
    <t>Población beneficiaria de FONASA con letra A 2010.</t>
  </si>
  <si>
    <t>s2010PorFonasaAdePob</t>
  </si>
  <si>
    <t>Porcentaje de la población total que es beneficiaria de FONASA con letra A 2010.</t>
  </si>
  <si>
    <t>s2009TPorPAPCASEN15a64</t>
  </si>
  <si>
    <t>s2009UrPorPAPCASEN15a64</t>
  </si>
  <si>
    <t>s2009RuPorPAPCASEN15a64</t>
  </si>
  <si>
    <t>s2009QIPorPAPCASEN15a64</t>
  </si>
  <si>
    <t>s2009QIIPorPAPCASEN15a64</t>
  </si>
  <si>
    <t>s2009QIIIPorPAPCASEN15a64</t>
  </si>
  <si>
    <t>s2009QIVPorPAPCASEN15a64</t>
  </si>
  <si>
    <t>s2009QVPorPAPCASEN15a64</t>
  </si>
  <si>
    <t>s2009TPorPAPCASEN25a64</t>
  </si>
  <si>
    <t>Porcentaje de mujeres de 15 a 64 años que afirma haberse realizado el PAP en los últimos 3 años, 2009.</t>
  </si>
  <si>
    <t>Porcentaje de mujeres de 15 a 64 años de zonas urbanas que afirma haberse realizado el PAP en los últimos 3 años, 2009.</t>
  </si>
  <si>
    <t>Porcentaje de mujeres de 15 a 64 años de zonas rurales que afirma haberse realizado el PAP en los últimos 3 años, 2009.</t>
  </si>
  <si>
    <t>Porcentaje de mujeres de 15 a 64 años del quintil I que afirma haberse realizado el PAP en los últimos 3 años, 2009.</t>
  </si>
  <si>
    <t>Porcentaje de mujeres de 15 a 64 años del quintil II que afirma haberse realizado el PAP en los últimos 3 años, 2009.</t>
  </si>
  <si>
    <t>Porcentaje de mujeres de 15 a 64 años del quintil III que afirma haberse realizado el PAP en los últimos 3 años, 2009.</t>
  </si>
  <si>
    <t>Porcentaje de mujeres de 15 a 64 años del quintil IV que afirma haberse realizado el PAP en los últimos 3 años, 2009.</t>
  </si>
  <si>
    <t>Porcentaje de mujeres de 15 a 64 años del quintil V que afirma haberse realizado el PAP en los últimos 3 años, 2009.</t>
  </si>
  <si>
    <t>Porcentaje de mujeres de 25 a 64 años que afirma haberse realizado el PAP en los últimos 3 años, 2009.</t>
  </si>
  <si>
    <t>v2006a2010TasaAcumNotVIHx100milHab</t>
  </si>
  <si>
    <t>v2006a2010TasaAcumNotSIDAx100milHab</t>
  </si>
  <si>
    <t>v2009promGlobalWHS</t>
  </si>
  <si>
    <t>promedio global de puntaje escala WHS</t>
  </si>
  <si>
    <t>ENS 2009-2010</t>
  </si>
  <si>
    <t>promedio global de puntaje escala WHS, Urbano</t>
  </si>
  <si>
    <t>promedio global de puntaje escala WHS, Rural</t>
  </si>
  <si>
    <t>v2009promGlobalWHSUr</t>
  </si>
  <si>
    <t>v2009promGlobalWHSRu</t>
  </si>
  <si>
    <t>v2010MortMaternax100milHab</t>
  </si>
  <si>
    <t>Tasa de mortalidad materna por 100.000 nacidos vivos 2010.</t>
  </si>
  <si>
    <t>MINSAL. DEIS. Base de datos de natalidad año 2010.</t>
  </si>
  <si>
    <t>h2009PrevSintDepTot</t>
  </si>
  <si>
    <t>h2009PrevSintDepH</t>
  </si>
  <si>
    <t>h2009PrevSintDepM</t>
  </si>
  <si>
    <t>h2009PrevSintDepNEDUBajo</t>
  </si>
  <si>
    <t>h2009PrevSintDepNEDUmed</t>
  </si>
  <si>
    <t>h2009PrevSintDepNEDUAlto</t>
  </si>
  <si>
    <t>h2009PrevRCValtomuyAlto</t>
  </si>
  <si>
    <t>h2009PrevRCValtomuyaltoH</t>
  </si>
  <si>
    <t>h2009PrevRCValtomuyaltoM</t>
  </si>
  <si>
    <t>h2009PrevRCValtomuyaltoNEDUBajo</t>
  </si>
  <si>
    <t>h2009PrevRCValtomuyaltoNEDUmed</t>
  </si>
  <si>
    <t>h2009PrevRCValtomuyaltoNEDUAlto</t>
  </si>
  <si>
    <t>h2009PrevRCValtomuyaltoTot</t>
  </si>
  <si>
    <t>h2009Prevdiab</t>
  </si>
  <si>
    <t>h2009PrevdiabH</t>
  </si>
  <si>
    <t>h2009PrevdiabM</t>
  </si>
  <si>
    <t>h2009PrevdiabNEDUBajo</t>
  </si>
  <si>
    <t>h2009PrevdiabNEDUmed</t>
  </si>
  <si>
    <t>h2009PrevdiabNEDUAlto</t>
  </si>
  <si>
    <t>h2009PrevHTA</t>
  </si>
  <si>
    <t>h2009PrevHTAH</t>
  </si>
  <si>
    <t>h2009PrevHTAM</t>
  </si>
  <si>
    <t>h2009PrevHTANEDUBajo</t>
  </si>
  <si>
    <t>h2009PrevHTANEDUmed</t>
  </si>
  <si>
    <t>h2009PrevHTANEDUAlto</t>
  </si>
  <si>
    <t>h2009PrevSobrep</t>
  </si>
  <si>
    <t>h2009PrevSobrepH</t>
  </si>
  <si>
    <t>h2009PrevSobrepM</t>
  </si>
  <si>
    <t>h2009PrevSobrepNEDUBajo</t>
  </si>
  <si>
    <t>h2009PrevSobrepNEDUmed</t>
  </si>
  <si>
    <t>h2009PrevSobrepNEDUAlto</t>
  </si>
  <si>
    <t>h2009PrevObes</t>
  </si>
  <si>
    <t>h2009PrevObesH</t>
  </si>
  <si>
    <t>h2009PrevObesM</t>
  </si>
  <si>
    <t>h2009PrevObesNEDUBajo</t>
  </si>
  <si>
    <t>h2009PrevObesNEDUmed</t>
  </si>
  <si>
    <t>h2009PrevObesNEDUAlto</t>
  </si>
  <si>
    <t>h2009PrevFunRenDism</t>
  </si>
  <si>
    <t>h2009PrevFunRenDismH</t>
  </si>
  <si>
    <t>h2009PrevFunRenDismM</t>
  </si>
  <si>
    <t>h2009PrevFunRenDismNEDUBajo</t>
  </si>
  <si>
    <t>h2009PrevFunRenDismNEDUmed</t>
  </si>
  <si>
    <t>h2009PrevFunRenDismNEDUAlto</t>
  </si>
  <si>
    <t>h2009PrevColElev</t>
  </si>
  <si>
    <t>h2009PrevColElevH</t>
  </si>
  <si>
    <t>h2009PrevColElevM</t>
  </si>
  <si>
    <t>h2009PrevColElevNEDUBajo</t>
  </si>
  <si>
    <t>h2009PrevColElevNEDUmed</t>
  </si>
  <si>
    <t>h2009PrevColElevNEDUAlto</t>
  </si>
  <si>
    <t>s2010PorMen1VacPenavDosis3</t>
  </si>
  <si>
    <t>Porcentaje de menores de un año que cuenta con la tercera dosis de la vacuna pentavalente del PIN 2010.</t>
  </si>
  <si>
    <t>s2010PorEmbControlAltaOd</t>
  </si>
  <si>
    <t>Porcentaje de embarazadas en control con alta odontológica 2010.</t>
  </si>
  <si>
    <t>s2010PorMenosObesos6Control</t>
  </si>
  <si>
    <t>Porcentaje de menores de 6 años en control por obesidad en el sistema público de salud 2010.</t>
  </si>
  <si>
    <t>INE. Proyecciones de población. www.ine.cl</t>
  </si>
  <si>
    <t>Tasa total de desocupación Trimestre Febrero a Abril 2011</t>
  </si>
  <si>
    <t>Tasa de desocupación hombres Trimestre Febrero a Abril 2011</t>
  </si>
  <si>
    <t>Tasa de desocupación mujeres Trimestre Febrero a Abril 2011</t>
  </si>
  <si>
    <t>Población desocupada Trimestre Febrero a Abril 2011</t>
  </si>
  <si>
    <t>Población ocupada Trimestre Febrero a Abril 2011</t>
  </si>
  <si>
    <t>Tasa de cesantía Trimestre Febrero a Abril 2011</t>
  </si>
  <si>
    <t>Porcentaje de población ocupada en minas y canteras trimestre Trimestre Febrero a Abril 2011</t>
  </si>
  <si>
    <t>Porcentaje de población ocupada en industria y manufactura Trimestre Febrero a Abril 2011</t>
  </si>
  <si>
    <t>Porcentaje de población ocupada en construcción Trimestre Febrero a Abril 2011</t>
  </si>
  <si>
    <t>Porcentaje de población ocupada en comercio Trimestre Febrero a Abril 2011</t>
  </si>
  <si>
    <t>Porcentaje de población ocupada en servicios sociales y de salud Trimestre Febrero a Abril 2011</t>
  </si>
  <si>
    <t>Porcentaje empleadores Trimestre Febrero a Abril 2011</t>
  </si>
  <si>
    <t>Porcentaje de trabajadores por cuenta propia Trimestre Febrero a Abril 2011</t>
  </si>
  <si>
    <t>Porcentaje trabajadores asalariados Trimestre Febrero a Abril 2011</t>
  </si>
  <si>
    <t>Porcentaje de personal de servicio Trimestre Febrero a Abril 2011</t>
  </si>
  <si>
    <t>Tasa de desocupación CASEN 2009</t>
  </si>
  <si>
    <t>Porcentaje de asalariados sin contrato firmado CASEN 2009</t>
  </si>
  <si>
    <t>Porcentaje de asalariados de zonas urbanas sin contrato CASEN 2009</t>
  </si>
  <si>
    <t>Porcentaje de asalariados de zonas rurales sin contrato CASEN 2009</t>
  </si>
  <si>
    <t>Porcentaje de asalariados hombres sin contrato CASEN 2009</t>
  </si>
  <si>
    <t>Porcentaje de asalariados mujeres sin contrato CASEN 2009</t>
  </si>
  <si>
    <t>Porcentaje total de personas que trabaja más de 8 horas diarias ENETS 2009</t>
  </si>
  <si>
    <t>Porcentaje de personas de zonas urbanas que trabaja más de 8 horas diarias ENETS 2009</t>
  </si>
  <si>
    <t>Porcentaje de personas de zonas rurales que trabaja más de 8 horas diarias ENETS 2009</t>
  </si>
  <si>
    <t>Porcentaje de hombres que trabaja más de 8 horas diarias ENETS 2009</t>
  </si>
  <si>
    <t>Porcentaje de mujeres que trabaja más de 8 horas diarias ENETS 2009</t>
  </si>
  <si>
    <t>MINSAL. ENETS</t>
  </si>
  <si>
    <t>2009-2010</t>
  </si>
  <si>
    <t>Porcentaje de personas quepresenta AUDIT alterado, 2009.</t>
  </si>
  <si>
    <t>CONACE. Octavo Estudio Nacional de Drogas en Población General de Chile.</t>
  </si>
  <si>
    <t>Porcentaje de uso de condón últimos 12 meses</t>
  </si>
  <si>
    <t>Porcentaje de uso de condón últimos 12 meses hombres</t>
  </si>
  <si>
    <t>Porcentaje de uso de condón últimos 12 meses Mujeres</t>
  </si>
  <si>
    <t>Porcentaje de personas entre 15 y 19 años que afirma haber usado condón durante el último año 2009.</t>
  </si>
  <si>
    <t>En promedio.</t>
  </si>
  <si>
    <t>h2009Por15a19RelAñoCon</t>
  </si>
  <si>
    <t>Porcentaje de niños en control con lactancia natural exclusiva a la edad de 6 meses 2010.</t>
  </si>
  <si>
    <t>h2009Por75ymásSeden</t>
  </si>
  <si>
    <t>Porcentaje de población que no tiene previsión de salud 2009.</t>
  </si>
  <si>
    <t>Prevalencia de Colesterol elevado  en poblacióncvon NEDU Alto</t>
  </si>
  <si>
    <t>Prevalencia de Colesterol elevado  en poblacióncvon NEDU medio</t>
  </si>
  <si>
    <t>Prevalencia de Colesterol elevado  en poblacióncvon NEDU bajo</t>
  </si>
  <si>
    <t>Prevalencia de Colesterol elevado  en población Mujeres</t>
  </si>
  <si>
    <t>Prevalencia de Colesterol elevado  en población Hombres</t>
  </si>
  <si>
    <t>Prevalencia de Colesterol elevado  en población general</t>
  </si>
  <si>
    <t>Prevalencia de Función renal Disminuída  en poblacióncvon NEDU Alto</t>
  </si>
  <si>
    <t>Prevalencia de Función renal Disminuída  en poblacióncvon NEDU medio</t>
  </si>
  <si>
    <t>Prevalencia de Función renal Disminuída  en poblacióncvon NEDU bajo</t>
  </si>
  <si>
    <t>Prevalencia de Función renal Disminuída  en población Mujeres</t>
  </si>
  <si>
    <t>Prevalencia de Función renal Disminuída  en población Hombres</t>
  </si>
  <si>
    <t>Prevalencia de Función renal Disminuída  en población general</t>
  </si>
  <si>
    <t>Prevalencia de Obesidad y obesidad Mórbida  en poblacióncvon NEDU Alto</t>
  </si>
  <si>
    <t>Prevalencia de Obesidad y obesidad Mórbida  en poblacióncvon NEDU medio</t>
  </si>
  <si>
    <t>Prevalencia de Obesidad y obesidad Mórbida  en poblacióncvon NEDU bajo</t>
  </si>
  <si>
    <t>Prevalencia de Obesidad y obesidad Mórbida  en población Mujeres</t>
  </si>
  <si>
    <t>Prevalencia de Obesidad y obesidad Mórbida  en población Hombres</t>
  </si>
  <si>
    <t>Prevalencia de Obesidad y obesidad Mórbida  en población general</t>
  </si>
  <si>
    <t>Prevalencia de Sobrepeso  en poblacióncvon NEDU Alto</t>
  </si>
  <si>
    <t>Prevalencia de Sobrepeso  en poblacióncvon NEDU medio</t>
  </si>
  <si>
    <t>Prevalencia de Sobrepeso  en poblacióncvon NEDU bajo</t>
  </si>
  <si>
    <t>Prevalencia de Sobrepeso  en población Mujeres</t>
  </si>
  <si>
    <t>Prevalencia de Sobrepeso  en población Hombres</t>
  </si>
  <si>
    <t>Prevalencia de Sobrepeso  en población general</t>
  </si>
  <si>
    <t>Prevalencia de Hipertensión Arterial  en poblacióncvon NEDU Alto</t>
  </si>
  <si>
    <t>Prevalencia de Hipertensión Arterial  en poblacióncvon NEDU medio</t>
  </si>
  <si>
    <t>Prevalencia de Hipertensión Arterial  en poblacióncvon NEDU bajo</t>
  </si>
  <si>
    <t>Prevalencia de Hipertensión Arterial  en población Mujeres</t>
  </si>
  <si>
    <t>Prevalencia de Hipertensión Arterial  en población Hombres</t>
  </si>
  <si>
    <t>Prevalencia de Hipertensión Arterial  en población general</t>
  </si>
  <si>
    <t>Prevalencia de diabetes mellitus 2  en poblacióncvon NEDU Alto</t>
  </si>
  <si>
    <t>Prevalencia de diabetes mellitus 2  en poblacióncvon NEDU medio</t>
  </si>
  <si>
    <t>Prevalencia de diabetes mellitus 2  en poblacióncvon NEDU bajo</t>
  </si>
  <si>
    <t>Prevalencia de diabetes mellitus 2  en población Mujeres</t>
  </si>
  <si>
    <t>Prevalencia de diabetes mellitus 2  en población Hombres</t>
  </si>
  <si>
    <t>Prevalencia de diabetes mellitus 2  en población general</t>
  </si>
  <si>
    <t>Prevalencia de RCV alto o muy alto  en poblacióncvon NEDU Alto</t>
  </si>
  <si>
    <t>Prevalencia de RCV alto o muy alto  en poblacióncvon NEDU medio</t>
  </si>
  <si>
    <t>Prevalencia de RCV alto o muy alto  en poblacióncvon NEDU bajo</t>
  </si>
  <si>
    <t>Prevalencia de RCV alto o muy alto  en población Mujeres</t>
  </si>
  <si>
    <t>Prevalencia de RCV alto o muy alto  en población Hombres</t>
  </si>
  <si>
    <t>Prevalencia de RCV alto o muy alto  en población general</t>
  </si>
  <si>
    <t>Prevalencia de síntomas depresivos  en poblacióncvon NEDU Alto</t>
  </si>
  <si>
    <t>Prevalencia de síntomas depresivos  en poblacióncvon NEDU medio</t>
  </si>
  <si>
    <t>Prevalencia de síntomas depresivos  en poblacióncvon NEDU bajo</t>
  </si>
  <si>
    <t>Prevalencia de síntomas depresivos  en población Mujeres</t>
  </si>
  <si>
    <t>Prevalencia de síntomas depresivos  en población Hombres</t>
  </si>
  <si>
    <t>Prevalencia de síntomas depresivos  en población general</t>
  </si>
  <si>
    <t>Porcentaje.</t>
  </si>
  <si>
    <t>Promedio</t>
  </si>
  <si>
    <t>MINSAL. Departamento Epidemiología.</t>
  </si>
  <si>
    <t>e2009PromEscRu</t>
  </si>
  <si>
    <t>Promedio de años de escolaridad rural 2009.</t>
  </si>
  <si>
    <t>e2009PromEscurb</t>
  </si>
  <si>
    <t>Promedio de años de escolaridad Urbano 2009.</t>
  </si>
  <si>
    <t>e2009PromEscEt</t>
  </si>
  <si>
    <t>Promedio de años de escolaridad En población étnica 2009.</t>
  </si>
  <si>
    <t>e2009PromEscNoEt</t>
  </si>
  <si>
    <t>m2009PorTcomp</t>
  </si>
  <si>
    <t>Porcentaje de hogares totales que tiene computador 2009.</t>
  </si>
  <si>
    <t>h2010PorHogVictim</t>
  </si>
  <si>
    <t>Porcentaje de hogares victimizados durante el último año, 2010.</t>
  </si>
  <si>
    <t>Ministeiro del Interior - Encuesta Nacional Urbana de Seguridad Social</t>
  </si>
  <si>
    <t>h2009Por75ymasSeden</t>
  </si>
  <si>
    <t>Porcentaje de personas de 75 y mas años que se clasifica como sedentaria 2009.</t>
  </si>
  <si>
    <t>Cantidad total de horas mensuales disponibles de pabellones quirúrgicos en el sistema público de salud 2010.</t>
  </si>
  <si>
    <t>Cantidad de horas mensuales disponibles de pabellones quirúrgicos en el sistema público de salud por 1.000 habitantes 2010.</t>
  </si>
  <si>
    <t>Por 1.000 habitantes. Considera población proyectada por el INE para 2010.</t>
  </si>
  <si>
    <t>Cantidad total de horas mensuales disponibles de pabellones quirúrgicos de cirugía de urgencia en el sistema público de salud 2010.</t>
  </si>
  <si>
    <t>m2009PorUrComp</t>
  </si>
  <si>
    <t>m2009PorRuComp</t>
  </si>
  <si>
    <t xml:space="preserve">m2009PorQIComp </t>
  </si>
  <si>
    <t xml:space="preserve">m2009PorQIIComp </t>
  </si>
  <si>
    <t xml:space="preserve">m2009PorQIIIComp </t>
  </si>
  <si>
    <t xml:space="preserve">m2009PorQIVComp </t>
  </si>
  <si>
    <t xml:space="preserve">m2009PorQVComp </t>
  </si>
  <si>
    <t>d2010TasaFecGeneralpor1000Mujeres15a49</t>
  </si>
  <si>
    <t>h2010PorNacidosDeMenoresDe15</t>
  </si>
  <si>
    <t>e2009PorCobTot</t>
  </si>
  <si>
    <t>o2009TasaCesantCASEN</t>
  </si>
  <si>
    <t>Tasa de cesantía CASEN 2009</t>
  </si>
  <si>
    <t>Porcentaje de cobertura educación total 2009.</t>
  </si>
  <si>
    <t>indVulT</t>
  </si>
  <si>
    <t>Puntaje Índice de Vulnerabilidad total 2009.</t>
  </si>
  <si>
    <t>En puntaje donde 0 es la peor situación y 1 la mejor.</t>
  </si>
  <si>
    <t>indVulEducación</t>
  </si>
  <si>
    <t>Puntaje IV dimensión educación 2009.</t>
  </si>
  <si>
    <t>indVulIngreso</t>
  </si>
  <si>
    <t>Puntaje IV dimensión ingresos 2009.</t>
  </si>
  <si>
    <t>indVulOcupaciónT</t>
  </si>
  <si>
    <t>Puntaje IV dimensión ocupación 2009.</t>
  </si>
  <si>
    <t>indVulVivienda</t>
  </si>
  <si>
    <t>Puntaje IV dimensión vivienda 2009.</t>
  </si>
  <si>
    <t>h2010TasaDenunVIF</t>
  </si>
  <si>
    <t>Tasa de denuncias por delitos de violencia intrafamiliar 2010.</t>
  </si>
  <si>
    <t>Tasa por 100.000 habitantes.</t>
  </si>
  <si>
    <t>Ministerio del Interior. http://www.seguridadpublica.gov.cl/filesapp/Tasas_VIF_ANUAL_2001_2010w.xls</t>
  </si>
  <si>
    <t>v2010MortInfantilx100milHab</t>
  </si>
  <si>
    <t>Tasa de mortalidad Infantil por 1.000 nacidos vivos 2010.</t>
  </si>
  <si>
    <t>En tasa por 1.000 nacidos vivos.</t>
  </si>
  <si>
    <t xml:space="preserve">Elaboración propia según datos CASEN 2009 y metodología adaptada del IDH 2003. </t>
  </si>
  <si>
    <t>En porcentaje. Respecto a hogares que tienen computador.</t>
  </si>
  <si>
    <t>Porcentaje de hogares totales que tiene computadot e Internet 2009.</t>
  </si>
  <si>
    <t>Porcentaje de hogares de zonas urbanas que tiene computador e Internet 2009.</t>
  </si>
  <si>
    <t>Porcentaje de hogares de zonas rurales que tiene computador e Internet 2009.</t>
  </si>
  <si>
    <t>Porcentaje de hogares del quintil I que tiene computador e Internet 2009.</t>
  </si>
  <si>
    <t>Porcentaje de hogares del quintil II que tiene computador e Internet 2009.</t>
  </si>
  <si>
    <t>Porcentaje de hogares del quintil III que tiene computador e Internet 2009.</t>
  </si>
  <si>
    <t>Porcentaje de hogares del quintil IV que tiene computador e Internet 2009.</t>
  </si>
  <si>
    <t>Porcentaje de hogares del quintil V que tiene computador e Internet 2009.</t>
  </si>
  <si>
    <t>m2009PorUrcomp</t>
  </si>
  <si>
    <t>Porcentaje de hogares de zonas urbanas que tiene computador 2009.</t>
  </si>
  <si>
    <t>m2009PorRucomp</t>
  </si>
  <si>
    <t>Porcentaje de hogares de zonas rurales que tiene computador 2009.</t>
  </si>
  <si>
    <t>Porcentaje de hogares del quintil I que tiene computador 2009.</t>
  </si>
  <si>
    <t>Porcentaje de hogares del quintil II que tiene computador 2009.</t>
  </si>
  <si>
    <t>Porcentaje de hogares del quintil III que tiene computador 2009.</t>
  </si>
  <si>
    <t>Porcentaje de hogares del quintil IV que tiene computador 2009.</t>
  </si>
  <si>
    <t>Porcentaje de hogares del quintil V que tiene computador 2009.</t>
  </si>
  <si>
    <t>m2009PorQIcomp</t>
  </si>
  <si>
    <t>m2009PorQIIcomp</t>
  </si>
  <si>
    <t>m2009PorQIIIcomp</t>
  </si>
  <si>
    <t>m2009PorQIVcomp</t>
  </si>
  <si>
    <t>m2009PorQVcomp</t>
  </si>
  <si>
    <t>s2010PorMay65Control</t>
  </si>
  <si>
    <t>Porcentaje de mayores de 65 años en control en el sistema público de salud 2010.</t>
  </si>
  <si>
    <t>En porcentaje sobre la población regional  de esa edad.</t>
  </si>
  <si>
    <t>s2010PorMenor6Control</t>
  </si>
  <si>
    <t>Porcentaje de menores de 6 años en control en el sistema público de salud 2010.</t>
  </si>
  <si>
    <t>e2009PromEsc25ymas</t>
  </si>
  <si>
    <t>Promedio de años de escolaridad población de 25 y más años 2009.</t>
  </si>
  <si>
    <t>h2010TasaDenunDMCS</t>
  </si>
  <si>
    <t>Tasa de denuncias por delitos de mayor connotación social 2010.</t>
  </si>
  <si>
    <t>h2010PorTMarihAño</t>
  </si>
  <si>
    <t>Porcentaje de población total que afirma haber consumido marihuana en el último año, 2010.</t>
  </si>
  <si>
    <t>h2010PorHMarihAño</t>
  </si>
  <si>
    <t>Porcentaje de hombres que afirma haber consumido marihuana en el último año, 2010.</t>
  </si>
  <si>
    <t>h2010PorMMarihAño</t>
  </si>
  <si>
    <t>Porcentaje de mujeres que afirma haber consumido marihuana en el último año, 2010.</t>
  </si>
  <si>
    <t>h2010Por12a18MarihAño</t>
  </si>
  <si>
    <t>Porcentaje de personas entre 12 y 18 años que afirma haber consumido marihuana en el último año, 2010.</t>
  </si>
  <si>
    <t>h2010Por19a25MarihAño</t>
  </si>
  <si>
    <t>Porcentaje de personas entre 19 y 25 años que afirma haber consumido marihuana en el último año, 2010.</t>
  </si>
  <si>
    <t>h2010Por26a34MarihAño</t>
  </si>
  <si>
    <t>Porcentaje de personas entre 26 y 34 años que afirma haber consumido marihuana en el último año, 2010.</t>
  </si>
  <si>
    <t>h2010Por35a44MarihAño</t>
  </si>
  <si>
    <t>Porcentaje de personas entre 35 y 44 años que afirma haber consumido marihuana en el último año, 2010.</t>
  </si>
  <si>
    <t>h2010Por45a65MarihAño</t>
  </si>
  <si>
    <t>Porcentaje de personas entre 45 y 65 años que afirma haber consumido marihuana en el último año, 2010.</t>
  </si>
  <si>
    <t>h2010PorTPastaBAño</t>
  </si>
  <si>
    <t>Porcentaje de población total que afirma haber consumido pasta base en el último año, 2010.</t>
  </si>
  <si>
    <t>h2010PorHPastaBAño</t>
  </si>
  <si>
    <t>Porcentaje de hombres que afirma haber consumido pasta base en el último año, 2010.</t>
  </si>
  <si>
    <t>h2010PorMPastaBAño</t>
  </si>
  <si>
    <t>Porcentaje de mujeres que afirma haber consumido pasta base en el último año, 2010.</t>
  </si>
  <si>
    <t>h2010Por45a65PastaBAño</t>
  </si>
  <si>
    <t>h2010PorTCocaAño</t>
  </si>
  <si>
    <t>Porcentaje de población total que afirma haber consumido cocaína en el último año, 2010.</t>
  </si>
  <si>
    <t>h2010PorHCocaAño</t>
  </si>
  <si>
    <t>Porcentaje de hombres que afirma haber consumido cocaína en el último año, 2010.</t>
  </si>
  <si>
    <t>h2010PorMCocaAño</t>
  </si>
  <si>
    <t>Porcentaje de mujeres que afirma haber consumido cocaína en el último año, 2010.</t>
  </si>
  <si>
    <t>h2010Por45a65CocaAño</t>
  </si>
  <si>
    <t>h2010Por12a18PastaBAño</t>
  </si>
  <si>
    <t>h2010Por19a25PastaBAño</t>
  </si>
  <si>
    <t>h2010Por26a34PastaBAño</t>
  </si>
  <si>
    <t>h2010Por35a44PastaBAño</t>
  </si>
  <si>
    <t>Porcentaje de personas entre 12 y 18 años que afirma haber consumido PastaBase en el último año, 2010.</t>
  </si>
  <si>
    <t>Porcentaje de personas entre 19 y 25 años que afirma haber consumido PastaBase en el último año, 2010.</t>
  </si>
  <si>
    <t>Porcentaje de personas entre 26 y 34 años que afirma haber consumido PastaBase en el último año, 2010.</t>
  </si>
  <si>
    <t>Porcentaje de personas entre 35 y 44 años que afirma haber consumido PastaBase en el último año, 2010.</t>
  </si>
  <si>
    <t>Porcentaje de personas entre 45 y 65 años que afirma haber consumido PastaBase en el último año, 2010.</t>
  </si>
  <si>
    <t>Porcentaje de personas entre 12 y 18 años que afirma haber consumido Cocaína en el último año, 2010.</t>
  </si>
  <si>
    <t>Porcentaje de personas entre 19 y 25 años que afirma haber consumido Cocaína en el último año, 2010.</t>
  </si>
  <si>
    <t>Porcentaje de personas entre 26 y 34 años que afirma haber consumido Cocaína en el último año, 2010.</t>
  </si>
  <si>
    <t>Porcentaje de personas entre 35 y 44 años que afirma haber consumido Cocaína en el último año, 2010.</t>
  </si>
  <si>
    <t>Porcentaje de personas entre 45 y 65 años que afirma haber consumido Cocaína en el último año, 2010.</t>
  </si>
  <si>
    <t>h2010Por12a18CocaAño</t>
  </si>
  <si>
    <t>h2010Por19a25CocaAño</t>
  </si>
  <si>
    <t>h2010Por26a34CocaAño</t>
  </si>
  <si>
    <t>h2010Por35a44CocaAño</t>
  </si>
  <si>
    <t>CONACE. Noveno Estudio Nacional de Drogas en Población General de Chile.</t>
  </si>
  <si>
    <t>Porcentaje de población étnica CASEN 2009.</t>
  </si>
  <si>
    <t>MINSAL. DEIS. Estadísticas vitales.</t>
  </si>
  <si>
    <t>h2009TasaMortGralT</t>
  </si>
  <si>
    <t>Tasa de mortalidad general total por 1.000 habitantes año 2009.</t>
  </si>
  <si>
    <t>Tasa ajustada por 1.000 habitantes.</t>
  </si>
  <si>
    <t>h2009TasaMortGralH</t>
  </si>
  <si>
    <t>Tasa de mortalidad genera en hombres por 1.000 habitantes año 2009.</t>
  </si>
  <si>
    <t>Tasa de mortalidad general en mujeres por 1.000 habitantes año 2009.</t>
  </si>
  <si>
    <t>h2009IndSwaroop</t>
  </si>
  <si>
    <t>Índice de Swaroop 2009.</t>
  </si>
  <si>
    <t>h2009TasaMortGralM</t>
  </si>
  <si>
    <t>VARIABLE</t>
  </si>
  <si>
    <t>NOMBRE</t>
  </si>
  <si>
    <t>DETALLE</t>
  </si>
  <si>
    <t>FUENTE</t>
  </si>
  <si>
    <t>AÑO DATO</t>
  </si>
  <si>
    <t>dSupsinAnt</t>
  </si>
  <si>
    <t>Superficie regional (sin Antártica).</t>
  </si>
  <si>
    <t>En kms2.</t>
  </si>
  <si>
    <t>Instituto Geográfico Militar (IGM).</t>
  </si>
  <si>
    <t>En número de habitantes.</t>
  </si>
  <si>
    <t>Habitantes por km2.</t>
  </si>
  <si>
    <t>Cálculo en base a datos IGM e INE.</t>
  </si>
  <si>
    <t>Proyección en número de habitantes.</t>
  </si>
  <si>
    <t>INE. Proyecciones de pablación. www.ine.cl</t>
  </si>
  <si>
    <t xml:space="preserve">Porcentaje que representa la región de la población total del país. </t>
  </si>
  <si>
    <t>Cálculo en base a datos INE.</t>
  </si>
  <si>
    <t>En porcentaje.</t>
  </si>
  <si>
    <t>Nº de hombres por cada 100 mujeres.</t>
  </si>
  <si>
    <t>Nº de menores de 15 y mayores de 64 por cada 100 personas de 15 a 64 años.</t>
  </si>
  <si>
    <t>Nº de mayores de 64 por cada 100 menores de 15 años.</t>
  </si>
  <si>
    <t>d2020PobT</t>
  </si>
  <si>
    <t>Población total 2020.</t>
  </si>
  <si>
    <t>d2020PorPaís</t>
  </si>
  <si>
    <t>Porcentaje de la población nacional 2020.</t>
  </si>
  <si>
    <t>Ministerio de Planificación Nacional (MIDEPLAN). Encuesta CASEN 2006.</t>
  </si>
  <si>
    <t>Porcentaje de población aymara.</t>
  </si>
  <si>
    <t>Porcentaje de aymaras respecto al total de personas que declara pertenencia étnica.</t>
  </si>
  <si>
    <t>Porcentaje de población Rapa Nui.</t>
  </si>
  <si>
    <t>Porcentaje de rapa nuis respecto al total de personas que declara pertenencia étnica.</t>
  </si>
  <si>
    <t>Porcentaje de población Quechua.</t>
  </si>
  <si>
    <t>Porcentaje de quechuas respecto al total de personas que declara pertenencia étnica.</t>
  </si>
  <si>
    <t>Porcentaje de población Mapuche.</t>
  </si>
  <si>
    <t>Porcentaje de mapuches respecto al total de personas que declara pertenencia étnica.</t>
  </si>
  <si>
    <t>d2009PorAtacameña</t>
  </si>
  <si>
    <t>Porcentaje de población Atacameña.</t>
  </si>
  <si>
    <t>Porcentaje de atacameños respecto al total de personas que declara pertenencia étnica.</t>
  </si>
  <si>
    <t>Porcentaje de población Coya.</t>
  </si>
  <si>
    <t>Porcentaje de coyas respecto al total de personas que declara pertenencia étnica.</t>
  </si>
  <si>
    <t>Porcentaje de población Kawaskar.</t>
  </si>
  <si>
    <t>Porcentaje de kawaskar respecto al total de personas que declara pertenencia étnica.</t>
  </si>
  <si>
    <t>Porcentaje de población Yagán.</t>
  </si>
  <si>
    <t>Porcentaje de yaganes respecto al total de personas que declara pertenencia étnica.</t>
  </si>
  <si>
    <t>Porcentaje de población Diaguita.</t>
  </si>
  <si>
    <t>Porcentaje de diaguitas respecto al total de personas que declara pertenencia étnica.</t>
  </si>
  <si>
    <t xml:space="preserve">Tasa por mil habitantes. </t>
  </si>
  <si>
    <t>Tasa nacidos vivos por mil mujeres de 15 a 49 años.</t>
  </si>
  <si>
    <t>En pesos.</t>
  </si>
  <si>
    <t>Porcentaje que representa el promedio de ingreso monetario regional respecto al promedio de ingreso monetario del país.</t>
  </si>
  <si>
    <t>Relación del promedio de ingreso monetario del hogar entre el quintil I y el quintil V.</t>
  </si>
  <si>
    <t>Cuántas veces representa el promedio de ingreso monetario del hogar del quintil V respecto del promedio de ingreso monetario del quintil I.</t>
  </si>
  <si>
    <t>INE. Encuesta de empleo.</t>
  </si>
  <si>
    <t>Tasa por 100.</t>
  </si>
  <si>
    <t>En número de personas.</t>
  </si>
  <si>
    <t>Porcentaje de mayores de 14  años que sabe leer y escribir.</t>
  </si>
  <si>
    <t>Porcentaje de hombres mayores de 14 años que sabe leer y escribir.</t>
  </si>
  <si>
    <t>Porcentaje de mujeres mayores de 14 años que sabe leer y escribir.</t>
  </si>
  <si>
    <t>Porcentaje de adultos de 25 años y más que sabe leer y escribir.</t>
  </si>
  <si>
    <t>Porcentaje de personas de zonas urbanas mayores de 14 años que sabe leer y escribir.</t>
  </si>
  <si>
    <t>Porcentaje de personas de zonas rurales mayores de 14 años que sabe leer y escribir.</t>
  </si>
  <si>
    <t>Porcentaje de personas que declara etnia mayores de 14 años que sabe leer y escribir.</t>
  </si>
  <si>
    <t>Porcentaje de personas que no declara etnia mayores de 14 años que sabe leer y escribir.</t>
  </si>
  <si>
    <t>En años de escolaridad.</t>
  </si>
  <si>
    <t>MINEDUC. http://w3app.mineduc.cl/DedPublico/anuarios_estadisticos</t>
  </si>
  <si>
    <t xml:space="preserve">En porcentaje. </t>
  </si>
  <si>
    <t>REGIÓN</t>
  </si>
  <si>
    <t>XV</t>
  </si>
  <si>
    <t>I</t>
  </si>
  <si>
    <t>II</t>
  </si>
  <si>
    <t>III</t>
  </si>
  <si>
    <t>IV</t>
  </si>
  <si>
    <t>V</t>
  </si>
  <si>
    <t>VI</t>
  </si>
  <si>
    <t>VII</t>
  </si>
  <si>
    <t>VIII</t>
  </si>
  <si>
    <t>IX</t>
  </si>
  <si>
    <t>XIV</t>
  </si>
  <si>
    <t>X</t>
  </si>
  <si>
    <t>XI</t>
  </si>
  <si>
    <t>XII</t>
  </si>
  <si>
    <t>RM</t>
  </si>
  <si>
    <t>PAÍS</t>
  </si>
  <si>
    <t>i2009PromIngAutonT</t>
  </si>
  <si>
    <t>i2009PromIngMonetT</t>
  </si>
  <si>
    <t>i2009PorPromIngMonetPaís</t>
  </si>
  <si>
    <t>i2009PromIngMonetH</t>
  </si>
  <si>
    <t>i2009PromIngMontM</t>
  </si>
  <si>
    <t>i2009PromIngMonetUr</t>
  </si>
  <si>
    <t>i2009PromIngMonetRu</t>
  </si>
  <si>
    <t>i2009PromIngMonetEt</t>
  </si>
  <si>
    <t>i2009PromIngMonetNoEt</t>
  </si>
  <si>
    <t>i2009PromIngMonetQI</t>
  </si>
  <si>
    <t>i2009PromIngMonetQII</t>
  </si>
  <si>
    <t>i2009PromIngMonetQIII</t>
  </si>
  <si>
    <t>i2009PromIngMonetQIV</t>
  </si>
  <si>
    <t>i2009PromIngMonetQV</t>
  </si>
  <si>
    <t>i2009IngMonetPercap</t>
  </si>
  <si>
    <t>i2009IngMonetPercapQI</t>
  </si>
  <si>
    <t>i2009IngMonetPercapQII</t>
  </si>
  <si>
    <t>i2009IngMonetPercapQIII</t>
  </si>
  <si>
    <t>i2009IngMonetPercapQIV</t>
  </si>
  <si>
    <t>i2009IngMonetPercapQV</t>
  </si>
  <si>
    <t>i2009Rel20y20Monet</t>
  </si>
  <si>
    <t>i2009PorPobreT</t>
  </si>
  <si>
    <t>i2009PorIndig</t>
  </si>
  <si>
    <t>i2009PorPobNoIndig</t>
  </si>
  <si>
    <t>i2009PorNoPob</t>
  </si>
  <si>
    <t>i2009PorPobrezaH</t>
  </si>
  <si>
    <t>i2009PorPobrezaM</t>
  </si>
  <si>
    <t>i2009PorPobreza0a4</t>
  </si>
  <si>
    <t>i2009PorPobreza5a14</t>
  </si>
  <si>
    <t>i2009PorPobreza15a29</t>
  </si>
  <si>
    <t>i2009PorPobreza30a94</t>
  </si>
  <si>
    <t>i2009PorPobreza95ymás</t>
  </si>
  <si>
    <t>i2009PorPobrezaUr</t>
  </si>
  <si>
    <t>i2009PorPobrezaRu</t>
  </si>
  <si>
    <t>i2009PorPobrezaEt</t>
  </si>
  <si>
    <t>i2009PorPobrezaNoEt</t>
  </si>
  <si>
    <t>i2009PorHogaresPobres</t>
  </si>
  <si>
    <t>i2009PorHogJefMujer</t>
  </si>
  <si>
    <t>Promedio de ingreso autónomo total 2009.</t>
  </si>
  <si>
    <t>Promedio de ingreso monetario total 2009.</t>
  </si>
  <si>
    <t>Porcentaje del promedio de ingreso monetario del país 2009.</t>
  </si>
  <si>
    <t>Promedio de ingreso monetario hombres 2009.</t>
  </si>
  <si>
    <t>Promedio de ingreso monetario mujeres 2009.</t>
  </si>
  <si>
    <t>Promedio de ingreso monetario urbano 2009.</t>
  </si>
  <si>
    <t>Promedio de ingreso monetario rural 2009.</t>
  </si>
  <si>
    <t>Promedio de ingreso monetario población que declara etnia 2009.</t>
  </si>
  <si>
    <t>Promedio de ingreso monetario población que no declara etnia 2009.</t>
  </si>
  <si>
    <t>Promedio de ingreso monetario del quintil I 2009.</t>
  </si>
  <si>
    <t>Promedio de ingreso monetario del quintil II 2009.</t>
  </si>
  <si>
    <t>Promedio de ingreso monetario del quintil III 2009.</t>
  </si>
  <si>
    <t>Promedio de ingreso monetario del quintil IV 2009.</t>
  </si>
  <si>
    <t>Promedio de ingreso monetario del quintil V 2009.</t>
  </si>
  <si>
    <t>Promedio de ingreso monetario per cápita 2009.</t>
  </si>
  <si>
    <t>Promedio de ingreso monetario per cápita del quintil I 2009.</t>
  </si>
  <si>
    <t>Promedio de ingreso monetario per cápita del quintil II 2009.</t>
  </si>
  <si>
    <t>Promedio de ingreso monetario per cápita del quintil III 2009.</t>
  </si>
  <si>
    <t>Promedio de ingreso monetario per cápita del quintil IV 2009.</t>
  </si>
  <si>
    <t>Promedio de ingreso monetario per cápita del quintil V 2009.</t>
  </si>
  <si>
    <t>Porcentaje de pobreza total 2009.</t>
  </si>
  <si>
    <t>Porcentaje de indigencia 2009.</t>
  </si>
  <si>
    <t>Porcentaje de pobreza no indigente 2009.</t>
  </si>
  <si>
    <t>Porcentaje de población no pobre 2009.</t>
  </si>
  <si>
    <t>Porcentaje de pobreza total hombres 2009.</t>
  </si>
  <si>
    <t>Porcentaje de pobreza total mujeres 2009.</t>
  </si>
  <si>
    <t>Porcentaje de pobreza población de 0 a 4 años 2009.</t>
  </si>
  <si>
    <t>Porcentaje de pobreza población de 5 a 14 años 2009.</t>
  </si>
  <si>
    <t>Porcentaje de pobreza población de 15 a 29 años 2009.</t>
  </si>
  <si>
    <t>Porcentaje de pobreza población de 30 a 94 años 2009.</t>
  </si>
  <si>
    <t>Porcentaje de pobreza población de 95 y más años 2009.</t>
  </si>
  <si>
    <t>Porcentaje de pobreza zona urbana 2009.</t>
  </si>
  <si>
    <t>Porcentaje de pobreza zona rural 2009.</t>
  </si>
  <si>
    <t>Porcentaje de pobreza total en población que declara pertenencia étnica 2009.</t>
  </si>
  <si>
    <t>Porcentaje de pobreza total en población que no declara pertenencia étnica 2009.</t>
  </si>
  <si>
    <t>Porcentaje de hogares en situación de pobreza 2009.</t>
  </si>
  <si>
    <t>Porcentaje de hogares con jefatura de mujeres 2009.</t>
  </si>
  <si>
    <t>Porcentaje de pobreza total 2006</t>
  </si>
  <si>
    <t>Variación porcentual de la pobreza total 2006 – 2009.</t>
  </si>
  <si>
    <t>i2006PorPobreT</t>
  </si>
  <si>
    <t>i06a09PorVariaPobrezaT</t>
  </si>
  <si>
    <t>o2011TriFebaAbrFdeTra</t>
  </si>
  <si>
    <t>o2011TriFebaAbrOcup</t>
  </si>
  <si>
    <t>o2011TriFebaAbrDesoc</t>
  </si>
  <si>
    <t>o2011TriFebaAbrCesantes</t>
  </si>
  <si>
    <t>o2011TriFebaAbrBuscan1era</t>
  </si>
  <si>
    <t>o2011TriFebaAbrFueraFdeTra</t>
  </si>
  <si>
    <t xml:space="preserve">o2011TriFebaAbrTasaPart </t>
  </si>
  <si>
    <t>o2011TriFebaAbrTasaDesoc</t>
  </si>
  <si>
    <t>o2011TriFebaAbrTasaDesocH</t>
  </si>
  <si>
    <t>o2011TriFebaAbrTasaDesocM</t>
  </si>
  <si>
    <t>o2011TriFebaAbrTasaCesantía</t>
  </si>
  <si>
    <t>o2011PorTriFebaAbrAgric</t>
  </si>
  <si>
    <t>o2011PorTriFebaAbrMinas</t>
  </si>
  <si>
    <t>o2011PorTriFebaAbrIndus</t>
  </si>
  <si>
    <t>o2011PorTriFebaAbrElect</t>
  </si>
  <si>
    <t>o2011PorTriFebaAbrConst</t>
  </si>
  <si>
    <t>o2011PorTriFebaAbrComer</t>
  </si>
  <si>
    <t>o2011PorTriFebaAbrTransp</t>
  </si>
  <si>
    <t>o2011PorTriFebaAbrSFinan</t>
  </si>
  <si>
    <t>o2011PorTriFebaAbrEmplead</t>
  </si>
  <si>
    <t>o2011PorTriFebaAbrCtaProp</t>
  </si>
  <si>
    <t>o2011PorTriFebaAbrAsal</t>
  </si>
  <si>
    <t>o2011PorTriFebaAbrPersServ</t>
  </si>
  <si>
    <t>o2011PorTriFebaAbrFliarNoRem</t>
  </si>
  <si>
    <t>Fuerza de trabajo Trimestre Febrero a Abril 2011</t>
  </si>
  <si>
    <t>Población cesante  Trimestre Febrero a Abril 2011</t>
  </si>
  <si>
    <t>Población que busca trabajo por primera vez Trimestre Febrero a Abril 2011</t>
  </si>
  <si>
    <t>Población fuera de la fuerza de trabajo Trimestre Febrero a Abril 2011</t>
  </si>
  <si>
    <t>Tasa total de participación laboral Trimestre Febrero a Abril 2011</t>
  </si>
  <si>
    <t>Porcentaje de población ocupada en agricultura, caza y pesca Trimestre Febrero a Abril 2011</t>
  </si>
  <si>
    <t>Porcentaje de población ocupada en electricidad, gas y agua Trimestre Febrero a Abril 2011</t>
  </si>
  <si>
    <t>Porcentaje de población ocupada en transporte y comunicaciones Trimestre Febrero a Abril 2011</t>
  </si>
  <si>
    <t>Porcentaje de población ocupada en servicios financieros Trimestre Febrero a Abril 2011</t>
  </si>
  <si>
    <t>Porcentaje trabajadores con familiares no remunerados Trimestre Febrero a Abril 2011</t>
  </si>
  <si>
    <t>Trim. Feb-abr 2011</t>
  </si>
  <si>
    <t>o2011PorTriFebaAbrSsocsal</t>
  </si>
  <si>
    <t>e2009PorAlfabT</t>
  </si>
  <si>
    <t>e2009PorAlfabH</t>
  </si>
  <si>
    <t>e2009PorAlfabM</t>
  </si>
  <si>
    <t>e2009PorAlfab25ymas</t>
  </si>
  <si>
    <t>e2009PorAlfabUr</t>
  </si>
  <si>
    <t>e2009PorAlfabRu</t>
  </si>
  <si>
    <t>e2009PorAlfabEt</t>
  </si>
  <si>
    <t>e2009PorAlfabNoEt</t>
  </si>
  <si>
    <t>e2009PromEscT</t>
  </si>
  <si>
    <t>e2009PromEscH</t>
  </si>
  <si>
    <t>e2009PromEscM</t>
  </si>
  <si>
    <t>e2009PromEsc15a24</t>
  </si>
  <si>
    <t>e2009PromEsc25a34</t>
  </si>
  <si>
    <t>e2009PromEsc35a44</t>
  </si>
  <si>
    <t>e2009PromEsc45a54</t>
  </si>
  <si>
    <t>e2009PromEsc55a64</t>
  </si>
  <si>
    <t>e2009PromEsc65a74</t>
  </si>
  <si>
    <t>e2009PromEsc75ymás</t>
  </si>
  <si>
    <t>e2009PromEscQI</t>
  </si>
  <si>
    <t>e2009PromEscQII</t>
  </si>
  <si>
    <t>e2009PromEscQIII</t>
  </si>
  <si>
    <t>e2009PromEscQIV</t>
  </si>
  <si>
    <t>e2009PromEscQV</t>
  </si>
  <si>
    <t>e2009PorCobPre</t>
  </si>
  <si>
    <t>e2009PorCobBas</t>
  </si>
  <si>
    <t>e2009PorCobMed</t>
  </si>
  <si>
    <t>Porcentaje de alfabetismo total 2009.</t>
  </si>
  <si>
    <t>Porcentaje de alfabetismo hombres 2009.</t>
  </si>
  <si>
    <t>Porcentaje de alfabetismo mujeres 2009.</t>
  </si>
  <si>
    <t>Porcentaje de alfabetismo población de 25 y más años 2009.</t>
  </si>
  <si>
    <t>Porcentaje de alfabetismo zonas urbanas 2009.</t>
  </si>
  <si>
    <t>Porcentaje de alfabetismo zonas rurales 2009.</t>
  </si>
  <si>
    <t>Porcentaje de alfabetismo de población que declara etnia 2009.</t>
  </si>
  <si>
    <t>Porcentaje de alfabetismo de población que no declara etnia 2009.</t>
  </si>
  <si>
    <t>Promedio de años de escolaridad total 2009.</t>
  </si>
  <si>
    <t>Promedio de años de escolaridad hombres 2009.</t>
  </si>
  <si>
    <t>Promedio de años de escolaridad mujeres 2009.</t>
  </si>
  <si>
    <t>Promedio de años de escolaridad población de 15 a 24 años 2009.</t>
  </si>
  <si>
    <t>Promedio de años de escolaridad población de 25 a 34 años 2009.</t>
  </si>
  <si>
    <t>Promedio de años de escolaridad población de 35 a 44 años 2009.</t>
  </si>
  <si>
    <t>Promedio de años de escolaridad población de 45 a 54 años 2009.</t>
  </si>
  <si>
    <t>Promedio de años de escolaridad población de 55 a 64 años 2009.</t>
  </si>
  <si>
    <t>Promedio de años de escolaridad población de 65 a 74 años 2009.</t>
  </si>
  <si>
    <t>Promedio de años de escolaridad población de 75 y más años 2009.</t>
  </si>
  <si>
    <t xml:space="preserve">Promedio de años de escolaridad del quintil I 2009. </t>
  </si>
  <si>
    <t>Promedio de años de escolaridad del quintil II 2009.</t>
  </si>
  <si>
    <t>Promedio de años de escolaridad del quintil III 2009.</t>
  </si>
  <si>
    <t>Promedio de años de escolaridad del quintil IV 2009.</t>
  </si>
  <si>
    <t>Promedio de años de escolaridad del quintil V 2009.</t>
  </si>
  <si>
    <t>Porcentaje de cobertura educación preescolar 2009.</t>
  </si>
  <si>
    <t>Porcentaje de cobertura educación básica 2009.</t>
  </si>
  <si>
    <t>Porcentaje de cobertura educación media 2009.</t>
  </si>
  <si>
    <t>MIDEPLAN. Encuesta CASEN. 2009.</t>
  </si>
  <si>
    <t>e2009EstEdT</t>
  </si>
  <si>
    <t>e2009PorEstRu</t>
  </si>
  <si>
    <t>e2009MatEdT</t>
  </si>
  <si>
    <t>e2009PorMatRu</t>
  </si>
  <si>
    <t>e2009PorMatMunyCorp</t>
  </si>
  <si>
    <t>e2009PorMatSub</t>
  </si>
  <si>
    <t>e2009PorMatPag</t>
  </si>
  <si>
    <t>Cantidad de establecimientos educacionales total 2009.</t>
  </si>
  <si>
    <t>Porcentaje de establecimientos rurales 2009.</t>
  </si>
  <si>
    <t>Nº de matrícula total 2009.</t>
  </si>
  <si>
    <t>Porcentaje de matricula establecimientos educacionales rurales 2009.</t>
  </si>
  <si>
    <t>Porcentaje de matricula establecimientos educacionales municipales y de corporaciones 2009.</t>
  </si>
  <si>
    <t>Porcentaje de matricula establecimientos educacionales particulares subvencionados 2009.</t>
  </si>
  <si>
    <t>Porcentaje de matricula establecimientos educacionales particulares pagados 2009.</t>
  </si>
  <si>
    <t xml:space="preserve">En número de establecimientos. </t>
  </si>
  <si>
    <t xml:space="preserve">En cantidad de alumnos. </t>
  </si>
  <si>
    <t>o2009TasaDesocCASEN</t>
  </si>
  <si>
    <t>o2009PorPobTSinContr</t>
  </si>
  <si>
    <t>o2009PorPobUrSinContr</t>
  </si>
  <si>
    <t>o2009PorPobRuSinContr</t>
  </si>
  <si>
    <t>o2009PorPobHSinContr</t>
  </si>
  <si>
    <t>o2009PorPobMSinContr</t>
  </si>
  <si>
    <t>o200915a64ActivosSinCotizar</t>
  </si>
  <si>
    <t>oo2011TriFebaAbrFdeTra</t>
  </si>
  <si>
    <t>oo2011TriFebaAbrOcup</t>
  </si>
  <si>
    <t>oo2011TriFebaAbrDesoc</t>
  </si>
  <si>
    <t>oo2011TriFebaAbrCesantes</t>
  </si>
  <si>
    <t>oo2011TriFebaAbrBuscan1era</t>
  </si>
  <si>
    <t>oo2011TriFebaAbrFueraFdeTra</t>
  </si>
  <si>
    <t xml:space="preserve">oo2011TriFebaAbrTasaPart </t>
  </si>
  <si>
    <t>oo2011TriFebaAbrTasaDesoc</t>
  </si>
  <si>
    <t>oo2011TriFebaAbrTasaDesocH</t>
  </si>
  <si>
    <t>oo2011TriFebaAbrTasaDesocM</t>
  </si>
  <si>
    <t>oo2011TriFebaAbrTasaCesantía</t>
  </si>
  <si>
    <t>Ministerio de Planificación Nacional (MIDEPLAN). Encuesta CASEN 2009.</t>
  </si>
  <si>
    <t>Población total 2011.</t>
  </si>
  <si>
    <t>Densidad poblacional 2011.</t>
  </si>
  <si>
    <t>Porcentaje de la población nacional 2011.</t>
  </si>
  <si>
    <t>Población urbana 2011.</t>
  </si>
  <si>
    <t>Población rural 2011.</t>
  </si>
  <si>
    <t>Porcentaje de población rural 2011.</t>
  </si>
  <si>
    <t>Población hombres 2011.</t>
  </si>
  <si>
    <t>Porcentaje de hombres 2011.</t>
  </si>
  <si>
    <t>Población mujeres 2011.</t>
  </si>
  <si>
    <t>Porcentaje de mujeres 2011.</t>
  </si>
  <si>
    <t>Índice de masculinidad 2011.</t>
  </si>
  <si>
    <t>Población de 0 a 14 años 2011.</t>
  </si>
  <si>
    <t>Porcentaje de población de 0 a 14 años 2011.</t>
  </si>
  <si>
    <t>Población de 15 a 64 años 2011.</t>
  </si>
  <si>
    <t>Porcentaje de población de 15 a 64 años 2011.</t>
  </si>
  <si>
    <t>Población de 65 y más años 2011.</t>
  </si>
  <si>
    <t>Porcentaje de población de 65 y más años 2011.</t>
  </si>
  <si>
    <t>Índice de dependencia demográfica 2011.</t>
  </si>
  <si>
    <t>Índice de vejez o renovación 2011.</t>
  </si>
  <si>
    <t>Población de hombres de 0 a 14 años 2011.</t>
  </si>
  <si>
    <t>Porcentaje de hombres de 0 a 14 años 2011.</t>
  </si>
  <si>
    <t>Población de hombres de 15 a 64 años 2011.</t>
  </si>
  <si>
    <t>Porcentaje de hombres de 15 a 64 años 2011.</t>
  </si>
  <si>
    <t>Población de hombres de 65 y más años 2011.</t>
  </si>
  <si>
    <t>Porcentaje de hombres de 65 y más años 2011.</t>
  </si>
  <si>
    <t>Población de mujeres de 0 a 14 años 2011.</t>
  </si>
  <si>
    <t>Porcentaje de mujeres de 0 a 14 años 2011.</t>
  </si>
  <si>
    <t>Población de mujeres de 15 a 64 años 2011.</t>
  </si>
  <si>
    <t>Porcentaje de mujeres de 15 a 64 años 2011.</t>
  </si>
  <si>
    <t>Población de mujeres de 65 y más años 2011.</t>
  </si>
  <si>
    <t>Porcentaje de mujeres de 65 y más años 2011.</t>
  </si>
  <si>
    <t>d2009PorEtniaCASEN</t>
  </si>
  <si>
    <t>d2009PorAymara</t>
  </si>
  <si>
    <t>d2009PorRapaNui</t>
  </si>
  <si>
    <t>d2009PorQuechua</t>
  </si>
  <si>
    <t>d2009PorMapuche</t>
  </si>
  <si>
    <t>d2009PorCoya</t>
  </si>
  <si>
    <t>d2009PorKawaskar</t>
  </si>
  <si>
    <t>d2009PorYagán</t>
  </si>
  <si>
    <t>d2009PorDiaguita</t>
  </si>
  <si>
    <t>i2009PorPobreza30a64</t>
  </si>
  <si>
    <t>i2009PorPobreza65ymás</t>
  </si>
  <si>
    <t>En porcentaje. Según indicador de saneamiento elaborado por MIDEPLAN, solo hogares deficitarios.</t>
  </si>
  <si>
    <t>En porcentaje. Según indicador de materialidad de la vivienda elaborado por MIDEPLAN, solo viviendas irrecuperables.</t>
  </si>
  <si>
    <t>En porcentaje. Según indicador de hacinamiento de la vivienda elaborado por MIDEPLAN, solo hogares con hacinamiento crítico.</t>
  </si>
  <si>
    <t>h2008PorTMarihAño</t>
  </si>
  <si>
    <t>Porcentaje de población total que afirma haber consumido marihuana en el último año, 2008.</t>
  </si>
  <si>
    <t>h2008PorHMarihAño</t>
  </si>
  <si>
    <t>Porcentaje de hombres que afirma haber consumido marihuana en el último año, 2008.</t>
  </si>
  <si>
    <t>h2008PorMMarihAño</t>
  </si>
  <si>
    <t>Porcentaje de mujeres que afirma haber consumido marihuana en el último año, 2008.</t>
  </si>
  <si>
    <t>h2008PorTPastaBAño</t>
  </si>
  <si>
    <t>Porcentaje de población total que afirma haber consumido pasta base en el último año, 2008.</t>
  </si>
  <si>
    <t>h2008PorHPastaBAño</t>
  </si>
  <si>
    <t>Porcentaje de hombres que afirma haber consumido pasta base en el último año, 2008.</t>
  </si>
  <si>
    <t>h2008PorMPastaBAño</t>
  </si>
  <si>
    <t>h2008PorTCocaAño</t>
  </si>
  <si>
    <t>Porcentaje de población total que afirma haber consumido cocaína en el último año, 2008.</t>
  </si>
  <si>
    <t>h2008PorHCocaAño</t>
  </si>
  <si>
    <t>Porcentaje de hombres que afirma haber consumido cocaína en el último año, 2008.</t>
  </si>
  <si>
    <t>h2008PorMCocaAño</t>
  </si>
  <si>
    <t>Porcentaje de mujeres que afirma haber consumido cocaína en el último año, 2008.</t>
  </si>
  <si>
    <t xml:space="preserve">MINSAL. DEIS. </t>
  </si>
  <si>
    <t>En porcentaje. Solo población en control en el sistema público de salud.</t>
  </si>
  <si>
    <t>MINSAL. DEIS. REM.</t>
  </si>
  <si>
    <t>En porcentaje. Respuestas afirmativas a la pregunta: durante los últimos doce meses, ¿usted o algún miembro de su hogar fue víctima de algún delito?</t>
  </si>
  <si>
    <t>s2009TEstSist</t>
  </si>
  <si>
    <t>Cantidad total de establecimientos de salud del sistema público 2009.</t>
  </si>
  <si>
    <t>En cantidad de establecimientos.</t>
  </si>
  <si>
    <t>MINSAL. DEIS.</t>
  </si>
  <si>
    <t>s2009HospSist</t>
  </si>
  <si>
    <t>Cantidad de hospitales del sistema público y delegados 2009.</t>
  </si>
  <si>
    <t>s2009HospSistMayorComp</t>
  </si>
  <si>
    <t>Cantidad de hospitales del sistema público clasificados como de establecimientos de mayor complejidad 2009.</t>
  </si>
  <si>
    <t>s2009HospX100milHabt</t>
  </si>
  <si>
    <t>Cantidad de hospitales del sistema público y delegados por 100.000 habitantes 2009.</t>
  </si>
  <si>
    <t>Por 100.000 habitantes. Considera población proyectada por el INE para 2009.</t>
  </si>
  <si>
    <t>s2009HospMayorCompX100milHabt</t>
  </si>
  <si>
    <t>Cantidad de hospitales de mayor complejidad del sistema público por 100.000 habitantes 2009.</t>
  </si>
  <si>
    <t>En cantidad de horas mensuales. Considera pabellones para cirugía electiva, de urgencia o indiferenciados.</t>
  </si>
  <si>
    <t>En cantidad de horas mensuales. Considera solo pabellones para cirugías de urgencia.</t>
  </si>
  <si>
    <t>En cantidad de personas.</t>
  </si>
  <si>
    <t>FONASA.</t>
  </si>
  <si>
    <t>En porcentaje sobre la población regional.</t>
  </si>
  <si>
    <t>s2009PobPercAPS</t>
  </si>
  <si>
    <t>Población per cápita inscrita en la atención primaria de salud (APS) 2009.</t>
  </si>
  <si>
    <t>MINSAL. APS.</t>
  </si>
  <si>
    <t>s2009PorPercAPSPob</t>
  </si>
  <si>
    <t>Porcentaje de la población total que corresponde a población per cápita inscrita en APS 2009.</t>
  </si>
  <si>
    <t>En porcentaje sobre la población que declara haber tenido un problema de salud, enfermedad o accidente en el último mes. La no atención considera a quienes no consultaron, perdieron la hora o no obtuvieron hora.</t>
  </si>
  <si>
    <t>s2008PorMen1VacPenavDosis3</t>
  </si>
  <si>
    <t>En porcentaje. Considera el total de terceras dosis de la vacuna pentavalente sobre la población estimada menor de un año. Por tratarse de fuentes distintas, una de las cuales es una estimación, algunos porcentajes exceden el 100%.</t>
  </si>
  <si>
    <t>s2008PorEmbControlAltaOd</t>
  </si>
  <si>
    <t>En porcentaje. Considera el total de altas odontológicas de embarazadas sobre el total de embarazadas en control.</t>
  </si>
  <si>
    <t>En porcentaje sobre la población regional de esa edad.</t>
  </si>
  <si>
    <t>Porcentaje de personas de 15 y más años que precibe su salud como muy buena o buena.</t>
  </si>
  <si>
    <t>En porcentaje respecto a población de 15 años y más. Respuestas muy buena y buena.</t>
  </si>
  <si>
    <t>Porcentaje de personas de 15 y más años que precibe su salud como muy mala o mala.</t>
  </si>
  <si>
    <t>En porcentaje respecto a población de 15 años y más. Respuestas muy mala y mala.</t>
  </si>
  <si>
    <t>Porcentaje de hombres de 15 y más años que precibe su salud como muy mala o mala.</t>
  </si>
  <si>
    <t>Porcentaje de mujeres de 15 y más años que precibe su salud como muy mala o mala.</t>
  </si>
  <si>
    <t>v2007a2011TasaAcumNotVIHx100milHab</t>
  </si>
  <si>
    <t>v2007a2011TasaAcumNotSIDAx100milHab</t>
  </si>
  <si>
    <t>2007-2011</t>
  </si>
  <si>
    <t>Tasa acumulada de notificaciones por VIH desde 2007 a 2011</t>
  </si>
  <si>
    <t>Tasa acumulada de notificaciones por SIDA desde 2007 a 2011</t>
  </si>
  <si>
    <t>d2010-2015TasaCrecimExp</t>
  </si>
  <si>
    <t>Tasa de crecimiento exponencial</t>
  </si>
  <si>
    <t>Tasa de crecimiento de la oblació por 1.000 habitantes</t>
  </si>
  <si>
    <t>INE. Indicadores demográficos.</t>
  </si>
  <si>
    <t>2010-2015</t>
  </si>
  <si>
    <t>s2010TratHiper</t>
  </si>
  <si>
    <t>Porcentaje de personas hipertensas en tratamiento 2009-2010.</t>
  </si>
  <si>
    <t>Porcentaje de personas diabéticas en tratamiento 2009-2010.</t>
  </si>
  <si>
    <t>s2010TratDiab</t>
  </si>
  <si>
    <t>h2009SF12SaludFísica</t>
  </si>
  <si>
    <t>Puntaje cuestionario SF12 Calidad de vida relacionada a salud física</t>
  </si>
  <si>
    <t>En puntaje con media 50 y desviación estándar 10</t>
  </si>
  <si>
    <t>Puntaje cuestionario SF12 Calidad de vida relacionada a salud mental</t>
  </si>
  <si>
    <t>h2009SF12SaludMental</t>
  </si>
  <si>
    <t>h2003a2007IncidenciaCáncerH</t>
  </si>
  <si>
    <t>Tasa de incidencia de cáncer en hombres</t>
  </si>
  <si>
    <t>Tasa por 100.000 hombres</t>
  </si>
  <si>
    <t>Departamento de Epidemiología. Primer Informe de Registros Poblacionales de Cáncer Quinquenio 2003-2007</t>
  </si>
  <si>
    <t>h2003a2007IncidenciaCáncerM</t>
  </si>
  <si>
    <t>Tasa de incidencia de cáncer en mujeres</t>
  </si>
  <si>
    <t>Tasa por 100.000 mujeres</t>
  </si>
  <si>
    <t>hÌndiceEqSalud</t>
  </si>
  <si>
    <t>hRanquiÍndice</t>
  </si>
  <si>
    <t>Índice Equidad en Salud</t>
  </si>
  <si>
    <t>En puntaje.</t>
  </si>
  <si>
    <t xml:space="preserve">Elaboración propia según datos DEIS - INE/CELADE.  </t>
  </si>
  <si>
    <t>2007-2009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</si>
</sst>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_ ;_ * \-#,##0_ ;_ * &quot;-&quot;_ ;_ @_ "/>
    <numFmt numFmtId="165" formatCode="0.0"/>
    <numFmt numFmtId="166" formatCode="#,##0.0"/>
    <numFmt numFmtId="167" formatCode="0.0000"/>
  </numFmts>
  <fonts count="20" x14ac:knownFonts="1">
    <font>
      <sz val="12"/>
      <color theme="1"/>
      <name val="Calibri"/>
      <family val="2"/>
      <scheme val="minor"/>
    </font>
    <font>
      <sz val="12"/>
      <color indexed="8"/>
      <name val="Calibri"/>
      <family val="2"/>
    </font>
    <font>
      <sz val="8"/>
      <name val="Arial"/>
      <family val="2"/>
    </font>
    <font>
      <b/>
      <sz val="8"/>
      <name val="Arial"/>
      <family val="2"/>
    </font>
    <font>
      <sz val="10"/>
      <name val="Arial"/>
      <family val="2"/>
    </font>
    <font>
      <sz val="10"/>
      <color indexed="8"/>
      <name val="Arial"/>
      <family val="2"/>
    </font>
    <font>
      <sz val="8"/>
      <color indexed="8"/>
      <name val="Arial"/>
      <family val="2"/>
    </font>
    <font>
      <sz val="8"/>
      <color indexed="10"/>
      <name val="Arial"/>
      <family val="2"/>
    </font>
    <font>
      <sz val="8"/>
      <color indexed="10"/>
      <name val="Arial"/>
      <family val="2"/>
    </font>
    <font>
      <sz val="8"/>
      <color indexed="8"/>
      <name val="Arial"/>
      <family val="2"/>
    </font>
    <font>
      <b/>
      <sz val="8"/>
      <color indexed="8"/>
      <name val="Arial"/>
      <family val="2"/>
    </font>
    <font>
      <sz val="8"/>
      <name val="Arial"/>
      <family val="2"/>
    </font>
    <font>
      <b/>
      <sz val="8"/>
      <name val="Arial"/>
      <family val="2"/>
    </font>
    <font>
      <b/>
      <sz val="8"/>
      <color indexed="10"/>
      <name val="Arial"/>
      <family val="2"/>
    </font>
    <font>
      <sz val="8"/>
      <color indexed="8"/>
      <name val="Arial"/>
      <family val="2"/>
    </font>
    <font>
      <sz val="8"/>
      <name val="Calibri"/>
      <family val="2"/>
    </font>
    <font>
      <sz val="8"/>
      <color rgb="FFFF0000"/>
      <name val="Arial"/>
      <family val="2"/>
    </font>
    <font>
      <b/>
      <sz val="8"/>
      <color rgb="FFFF0000"/>
      <name val="Arial"/>
      <family val="2"/>
    </font>
    <font>
      <sz val="8"/>
      <color theme="4"/>
      <name val="Arial"/>
      <family val="2"/>
    </font>
    <font>
      <b/>
      <sz val="8"/>
      <color theme="4"/>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s>
  <cellStyleXfs count="5">
    <xf numFmtId="0" fontId="0" fillId="0" borderId="0"/>
    <xf numFmtId="164" fontId="1" fillId="0" borderId="0" applyFont="0" applyFill="0" applyBorder="0" applyAlignment="0" applyProtection="0"/>
    <xf numFmtId="0" fontId="4" fillId="0" borderId="0"/>
    <xf numFmtId="0" fontId="4" fillId="0" borderId="0"/>
    <xf numFmtId="0" fontId="5" fillId="0" borderId="0"/>
  </cellStyleXfs>
  <cellXfs count="110">
    <xf numFmtId="0" fontId="0" fillId="0" borderId="0" xfId="0"/>
    <xf numFmtId="0" fontId="2" fillId="0" borderId="0" xfId="0" applyFont="1"/>
    <xf numFmtId="0" fontId="3" fillId="2"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xf numFmtId="0" fontId="2" fillId="0" borderId="1" xfId="0" applyFont="1" applyBorder="1" applyAlignment="1">
      <alignment horizontal="justify" vertical="top" wrapText="1"/>
    </xf>
    <xf numFmtId="9" fontId="2" fillId="0" borderId="1" xfId="0" applyNumberFormat="1" applyFont="1" applyBorder="1" applyAlignment="1">
      <alignment vertical="center"/>
    </xf>
    <xf numFmtId="0" fontId="2" fillId="0" borderId="1" xfId="0" applyFont="1" applyBorder="1" applyAlignment="1">
      <alignment horizontal="right" vertical="center"/>
    </xf>
    <xf numFmtId="0" fontId="2" fillId="0" borderId="2" xfId="0" applyFont="1" applyBorder="1"/>
    <xf numFmtId="0" fontId="2" fillId="0" borderId="1" xfId="0" applyFont="1" applyFill="1" applyBorder="1"/>
    <xf numFmtId="0" fontId="2" fillId="0" borderId="1" xfId="0" applyFont="1" applyBorder="1" applyAlignment="1">
      <alignment vertical="top" wrapText="1"/>
    </xf>
    <xf numFmtId="0" fontId="2" fillId="0" borderId="0" xfId="0" applyFont="1" applyBorder="1"/>
    <xf numFmtId="0" fontId="2" fillId="0" borderId="0" xfId="0" applyFont="1" applyFill="1" applyBorder="1"/>
    <xf numFmtId="3" fontId="2" fillId="0" borderId="0" xfId="0" applyNumberFormat="1" applyFont="1" applyBorder="1"/>
    <xf numFmtId="165" fontId="2" fillId="0" borderId="0" xfId="0" applyNumberFormat="1" applyFont="1" applyBorder="1"/>
    <xf numFmtId="166" fontId="2" fillId="0" borderId="0" xfId="0" applyNumberFormat="1" applyFont="1" applyBorder="1"/>
    <xf numFmtId="165" fontId="2" fillId="0" borderId="0" xfId="0" applyNumberFormat="1" applyFont="1" applyFill="1" applyBorder="1"/>
    <xf numFmtId="165" fontId="2" fillId="0" borderId="0" xfId="0" applyNumberFormat="1" applyFont="1"/>
    <xf numFmtId="3" fontId="2" fillId="0" borderId="0" xfId="0" applyNumberFormat="1" applyFont="1"/>
    <xf numFmtId="166" fontId="2" fillId="0" borderId="0" xfId="0" applyNumberFormat="1" applyFont="1"/>
    <xf numFmtId="164" fontId="2" fillId="0" borderId="0" xfId="1" applyFont="1" applyBorder="1"/>
    <xf numFmtId="0" fontId="2" fillId="0" borderId="0" xfId="2" applyFont="1"/>
    <xf numFmtId="0" fontId="3" fillId="2" borderId="1" xfId="2" applyFont="1" applyFill="1" applyBorder="1" applyAlignment="1">
      <alignment horizontal="center" vertical="center"/>
    </xf>
    <xf numFmtId="0" fontId="2" fillId="0" borderId="1" xfId="2" applyFont="1" applyBorder="1"/>
    <xf numFmtId="0" fontId="2" fillId="0" borderId="1" xfId="2" applyFont="1" applyBorder="1" applyAlignment="1">
      <alignment horizontal="justify" vertical="top" wrapText="1"/>
    </xf>
    <xf numFmtId="0" fontId="2" fillId="0" borderId="1" xfId="2" applyFont="1" applyFill="1" applyBorder="1"/>
    <xf numFmtId="0" fontId="2" fillId="0" borderId="0" xfId="2" applyFont="1" applyBorder="1"/>
    <xf numFmtId="165" fontId="2" fillId="0" borderId="0" xfId="2" applyNumberFormat="1" applyFont="1"/>
    <xf numFmtId="0" fontId="3" fillId="2" borderId="3" xfId="2" applyFont="1" applyFill="1" applyBorder="1" applyAlignment="1">
      <alignment horizontal="center" vertical="center"/>
    </xf>
    <xf numFmtId="0" fontId="2" fillId="0" borderId="1" xfId="2" applyFont="1" applyBorder="1" applyAlignment="1">
      <alignment vertical="top" wrapText="1"/>
    </xf>
    <xf numFmtId="0" fontId="2" fillId="0" borderId="1" xfId="2" applyFont="1" applyBorder="1" applyAlignment="1">
      <alignment horizontal="justify"/>
    </xf>
    <xf numFmtId="166" fontId="2" fillId="0" borderId="0" xfId="2" applyNumberFormat="1" applyFont="1"/>
    <xf numFmtId="3" fontId="2" fillId="0" borderId="0" xfId="2" applyNumberFormat="1" applyFont="1"/>
    <xf numFmtId="0" fontId="3" fillId="0" borderId="0" xfId="2" applyFont="1" applyBorder="1"/>
    <xf numFmtId="3" fontId="3" fillId="0" borderId="0" xfId="2" applyNumberFormat="1" applyFont="1"/>
    <xf numFmtId="166" fontId="3" fillId="0" borderId="0" xfId="2" applyNumberFormat="1" applyFont="1"/>
    <xf numFmtId="165" fontId="3" fillId="0" borderId="0" xfId="2" applyNumberFormat="1" applyFont="1"/>
    <xf numFmtId="165" fontId="2" fillId="0" borderId="0" xfId="2" applyNumberFormat="1" applyFont="1" applyBorder="1"/>
    <xf numFmtId="0" fontId="2" fillId="0" borderId="1" xfId="2" applyFont="1" applyFill="1" applyBorder="1" applyAlignment="1">
      <alignment horizontal="justify" vertical="top" wrapText="1"/>
    </xf>
    <xf numFmtId="0" fontId="2" fillId="0" borderId="1" xfId="0" applyFont="1" applyFill="1" applyBorder="1" applyAlignment="1">
      <alignment horizontal="justify" vertical="top" wrapText="1"/>
    </xf>
    <xf numFmtId="165" fontId="2" fillId="0" borderId="0" xfId="2" applyNumberFormat="1" applyFont="1" applyFill="1"/>
    <xf numFmtId="1" fontId="2" fillId="0" borderId="0" xfId="2" applyNumberFormat="1" applyFont="1"/>
    <xf numFmtId="0" fontId="2" fillId="0" borderId="4" xfId="2" applyFont="1" applyFill="1" applyBorder="1"/>
    <xf numFmtId="0" fontId="6" fillId="0" borderId="0" xfId="0" applyFont="1"/>
    <xf numFmtId="166" fontId="6" fillId="0" borderId="0" xfId="0" applyNumberFormat="1" applyFont="1"/>
    <xf numFmtId="3" fontId="6" fillId="0" borderId="0" xfId="0" applyNumberFormat="1" applyFont="1"/>
    <xf numFmtId="164" fontId="6" fillId="0" borderId="0" xfId="1" applyFont="1"/>
    <xf numFmtId="165" fontId="2" fillId="0" borderId="0" xfId="0" applyNumberFormat="1" applyFont="1" applyAlignment="1">
      <alignment vertical="center"/>
    </xf>
    <xf numFmtId="165" fontId="6" fillId="0" borderId="0" xfId="0" applyNumberFormat="1" applyFont="1"/>
    <xf numFmtId="4" fontId="2" fillId="3" borderId="0" xfId="4" applyNumberFormat="1" applyFont="1" applyFill="1" applyBorder="1"/>
    <xf numFmtId="165" fontId="8" fillId="0" borderId="0" xfId="0" applyNumberFormat="1" applyFont="1"/>
    <xf numFmtId="0" fontId="2" fillId="0" borderId="0" xfId="2" applyFont="1" applyFill="1"/>
    <xf numFmtId="0" fontId="6" fillId="0" borderId="0" xfId="0" applyFont="1" applyFill="1"/>
    <xf numFmtId="0" fontId="2" fillId="4" borderId="0" xfId="2" applyFont="1" applyFill="1"/>
    <xf numFmtId="0" fontId="3" fillId="0" borderId="0" xfId="2" applyFont="1"/>
    <xf numFmtId="0" fontId="9" fillId="0" borderId="0" xfId="0" applyFont="1"/>
    <xf numFmtId="0" fontId="2" fillId="0" borderId="1" xfId="2" applyFont="1" applyFill="1" applyBorder="1" applyAlignment="1">
      <alignment horizontal="right"/>
    </xf>
    <xf numFmtId="0" fontId="7" fillId="0" borderId="0" xfId="0" applyFont="1"/>
    <xf numFmtId="0" fontId="2" fillId="0" borderId="1" xfId="0" applyFont="1" applyBorder="1" applyAlignment="1">
      <alignment horizontal="right"/>
    </xf>
    <xf numFmtId="165" fontId="3" fillId="0" borderId="0" xfId="2" applyNumberFormat="1" applyFont="1" applyFill="1"/>
    <xf numFmtId="0" fontId="3" fillId="0" borderId="0" xfId="0" applyFont="1" applyBorder="1"/>
    <xf numFmtId="166" fontId="3" fillId="0" borderId="0" xfId="0" applyNumberFormat="1" applyFont="1"/>
    <xf numFmtId="3" fontId="3" fillId="0" borderId="0" xfId="0" applyNumberFormat="1" applyFont="1"/>
    <xf numFmtId="165" fontId="3" fillId="0" borderId="0" xfId="0" applyNumberFormat="1" applyFont="1"/>
    <xf numFmtId="0" fontId="10" fillId="0" borderId="0" xfId="0" applyFont="1"/>
    <xf numFmtId="165" fontId="3" fillId="0" borderId="0" xfId="0" applyNumberFormat="1" applyFont="1" applyFill="1" applyBorder="1"/>
    <xf numFmtId="165" fontId="3" fillId="0" borderId="0" xfId="0" applyNumberFormat="1" applyFont="1" applyBorder="1"/>
    <xf numFmtId="164" fontId="3" fillId="0" borderId="0" xfId="1" applyFont="1" applyBorder="1"/>
    <xf numFmtId="166" fontId="3" fillId="0" borderId="0" xfId="0" applyNumberFormat="1" applyFont="1" applyBorder="1"/>
    <xf numFmtId="165" fontId="10" fillId="0" borderId="0" xfId="0" applyNumberFormat="1" applyFont="1"/>
    <xf numFmtId="166" fontId="10" fillId="0" borderId="0" xfId="0" applyNumberFormat="1" applyFont="1"/>
    <xf numFmtId="165" fontId="3" fillId="0" borderId="0" xfId="0" applyNumberFormat="1" applyFont="1" applyAlignment="1">
      <alignment vertical="center"/>
    </xf>
    <xf numFmtId="3" fontId="3" fillId="0" borderId="0" xfId="0" applyNumberFormat="1" applyFont="1" applyBorder="1"/>
    <xf numFmtId="165" fontId="3" fillId="0" borderId="0" xfId="2" applyNumberFormat="1" applyFont="1" applyBorder="1"/>
    <xf numFmtId="3" fontId="2" fillId="0" borderId="0" xfId="2" applyNumberFormat="1" applyFont="1" applyFill="1"/>
    <xf numFmtId="166" fontId="2" fillId="0" borderId="0" xfId="2" applyNumberFormat="1" applyFont="1" applyFill="1"/>
    <xf numFmtId="0" fontId="11" fillId="0" borderId="1" xfId="0" applyFont="1" applyBorder="1"/>
    <xf numFmtId="0" fontId="11" fillId="0" borderId="0" xfId="0" applyFont="1"/>
    <xf numFmtId="0" fontId="12" fillId="2" borderId="1" xfId="0" applyFont="1" applyFill="1" applyBorder="1" applyAlignment="1">
      <alignment horizontal="center" vertical="center"/>
    </xf>
    <xf numFmtId="167" fontId="2" fillId="0" borderId="0" xfId="0" applyNumberFormat="1" applyFont="1"/>
    <xf numFmtId="166" fontId="0" fillId="0" borderId="0" xfId="0" applyNumberFormat="1"/>
    <xf numFmtId="3" fontId="0" fillId="0" borderId="0" xfId="0" applyNumberFormat="1"/>
    <xf numFmtId="0" fontId="2" fillId="0" borderId="1" xfId="0" applyFont="1" applyFill="1" applyBorder="1" applyAlignment="1">
      <alignment horizontal="left"/>
    </xf>
    <xf numFmtId="0" fontId="0" fillId="0" borderId="0" xfId="0" applyFill="1"/>
    <xf numFmtId="165" fontId="2" fillId="0" borderId="0" xfId="2" applyNumberFormat="1" applyFont="1" applyFill="1" applyBorder="1"/>
    <xf numFmtId="165" fontId="13" fillId="0" borderId="0" xfId="2" applyNumberFormat="1" applyFont="1"/>
    <xf numFmtId="165" fontId="7" fillId="0" borderId="0" xfId="2" applyNumberFormat="1" applyFont="1" applyBorder="1"/>
    <xf numFmtId="165" fontId="13" fillId="0" borderId="0" xfId="2" applyNumberFormat="1" applyFont="1" applyBorder="1"/>
    <xf numFmtId="0" fontId="7" fillId="0" borderId="1" xfId="2" applyFont="1" applyFill="1" applyBorder="1"/>
    <xf numFmtId="0" fontId="14" fillId="0" borderId="0" xfId="0" applyFont="1" applyBorder="1"/>
    <xf numFmtId="2" fontId="2" fillId="0" borderId="0" xfId="2" applyNumberFormat="1" applyFont="1" applyBorder="1"/>
    <xf numFmtId="165" fontId="16" fillId="0" borderId="0" xfId="2" applyNumberFormat="1" applyFont="1" applyBorder="1"/>
    <xf numFmtId="165" fontId="17" fillId="0" borderId="0" xfId="2" applyNumberFormat="1" applyFont="1" applyBorder="1"/>
    <xf numFmtId="0" fontId="18" fillId="0" borderId="1" xfId="0" applyFont="1" applyBorder="1"/>
    <xf numFmtId="0" fontId="18" fillId="0" borderId="0" xfId="0" applyFont="1"/>
    <xf numFmtId="165" fontId="18" fillId="0" borderId="0" xfId="0" applyNumberFormat="1" applyFont="1"/>
    <xf numFmtId="0" fontId="19" fillId="0" borderId="0" xfId="0" applyFont="1"/>
    <xf numFmtId="0" fontId="18" fillId="0" borderId="1" xfId="2" applyFont="1" applyBorder="1"/>
    <xf numFmtId="165" fontId="18" fillId="0" borderId="0" xfId="2" applyNumberFormat="1" applyFont="1"/>
    <xf numFmtId="0" fontId="18" fillId="0" borderId="0" xfId="2" applyFont="1"/>
    <xf numFmtId="165" fontId="19" fillId="0" borderId="0" xfId="2" applyNumberFormat="1" applyFont="1"/>
    <xf numFmtId="165" fontId="18" fillId="0" borderId="0" xfId="2" applyNumberFormat="1" applyFont="1" applyBorder="1"/>
    <xf numFmtId="165" fontId="18" fillId="0" borderId="5" xfId="3" applyNumberFormat="1" applyFont="1" applyBorder="1" applyAlignment="1">
      <alignment horizontal="right" vertical="top"/>
    </xf>
    <xf numFmtId="165" fontId="18" fillId="0" borderId="6" xfId="3" applyNumberFormat="1" applyFont="1" applyBorder="1" applyAlignment="1">
      <alignment horizontal="right" vertical="top"/>
    </xf>
    <xf numFmtId="165" fontId="18" fillId="0" borderId="7" xfId="3" applyNumberFormat="1" applyFont="1" applyBorder="1" applyAlignment="1">
      <alignment horizontal="right" vertical="top"/>
    </xf>
    <xf numFmtId="165" fontId="19" fillId="0" borderId="0" xfId="2" applyNumberFormat="1" applyFont="1" applyBorder="1"/>
    <xf numFmtId="1" fontId="18" fillId="0" borderId="0" xfId="2" applyNumberFormat="1" applyFont="1" applyBorder="1"/>
    <xf numFmtId="2" fontId="18" fillId="0" borderId="0" xfId="2" applyNumberFormat="1" applyFont="1" applyBorder="1"/>
    <xf numFmtId="0" fontId="18" fillId="0" borderId="1" xfId="2" applyFont="1" applyFill="1" applyBorder="1"/>
    <xf numFmtId="165" fontId="2" fillId="0" borderId="1" xfId="2" applyNumberFormat="1" applyFont="1" applyBorder="1"/>
  </cellXfs>
  <cellStyles count="5">
    <cellStyle name="Millares [0]" xfId="1" builtinId="6"/>
    <cellStyle name="Normal" xfId="0" builtinId="0"/>
    <cellStyle name="Normal 2" xfId="2"/>
    <cellStyle name="Normal_Datos daño" xfId="3"/>
    <cellStyle name="Normal_Hoja1"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26" workbookViewId="0">
      <selection activeCell="A49" sqref="A49"/>
    </sheetView>
  </sheetViews>
  <sheetFormatPr baseColWidth="10" defaultColWidth="74.5" defaultRowHeight="13.5" customHeight="1" x14ac:dyDescent="0.2"/>
  <cols>
    <col min="1" max="1" width="28.875" style="43" customWidth="1"/>
    <col min="2" max="2" width="41.5" style="43" customWidth="1"/>
    <col min="3" max="3" width="57.75" style="43" customWidth="1"/>
    <col min="4" max="4" width="52.625" style="43" customWidth="1"/>
    <col min="5" max="5" width="7.125" style="43" customWidth="1"/>
    <col min="6" max="16384" width="74.5" style="43"/>
  </cols>
  <sheetData>
    <row r="1" spans="1:5" ht="13.5" customHeight="1" x14ac:dyDescent="0.2">
      <c r="A1" s="1"/>
      <c r="B1" s="1"/>
      <c r="C1" s="1"/>
      <c r="D1" s="1"/>
      <c r="E1" s="1"/>
    </row>
    <row r="2" spans="1:5" ht="13.5" customHeight="1" x14ac:dyDescent="0.2">
      <c r="A2" s="2" t="s">
        <v>569</v>
      </c>
      <c r="B2" s="2" t="s">
        <v>570</v>
      </c>
      <c r="C2" s="2" t="s">
        <v>571</v>
      </c>
      <c r="D2" s="2" t="s">
        <v>572</v>
      </c>
      <c r="E2" s="2" t="s">
        <v>573</v>
      </c>
    </row>
    <row r="3" spans="1:5" ht="13.5" customHeight="1" x14ac:dyDescent="0.2">
      <c r="A3" s="3" t="s">
        <v>574</v>
      </c>
      <c r="B3" s="3" t="s">
        <v>575</v>
      </c>
      <c r="C3" s="3" t="s">
        <v>576</v>
      </c>
      <c r="D3" s="3" t="s">
        <v>577</v>
      </c>
      <c r="E3" s="3">
        <v>2008</v>
      </c>
    </row>
    <row r="4" spans="1:5" ht="13.5" customHeight="1" x14ac:dyDescent="0.2">
      <c r="A4" s="3" t="s">
        <v>163</v>
      </c>
      <c r="B4" s="3" t="s">
        <v>853</v>
      </c>
      <c r="C4" s="3" t="s">
        <v>581</v>
      </c>
      <c r="D4" s="3" t="s">
        <v>336</v>
      </c>
      <c r="E4" s="3">
        <v>2011</v>
      </c>
    </row>
    <row r="5" spans="1:5" ht="13.5" customHeight="1" x14ac:dyDescent="0.2">
      <c r="A5" s="3" t="s">
        <v>164</v>
      </c>
      <c r="B5" s="4" t="s">
        <v>854</v>
      </c>
      <c r="C5" s="3" t="s">
        <v>579</v>
      </c>
      <c r="D5" s="3" t="s">
        <v>580</v>
      </c>
      <c r="E5" s="3">
        <v>2011</v>
      </c>
    </row>
    <row r="6" spans="1:5" ht="13.5" customHeight="1" x14ac:dyDescent="0.2">
      <c r="A6" s="3" t="s">
        <v>165</v>
      </c>
      <c r="B6" s="4" t="s">
        <v>855</v>
      </c>
      <c r="C6" s="4" t="s">
        <v>583</v>
      </c>
      <c r="D6" s="3" t="s">
        <v>584</v>
      </c>
      <c r="E6" s="3">
        <v>2011</v>
      </c>
    </row>
    <row r="7" spans="1:5" ht="13.5" customHeight="1" x14ac:dyDescent="0.2">
      <c r="A7" s="3" t="s">
        <v>166</v>
      </c>
      <c r="B7" s="4" t="s">
        <v>856</v>
      </c>
      <c r="C7" s="3" t="s">
        <v>578</v>
      </c>
      <c r="D7" s="3" t="s">
        <v>336</v>
      </c>
      <c r="E7" s="3">
        <v>2011</v>
      </c>
    </row>
    <row r="8" spans="1:5" ht="13.5" customHeight="1" x14ac:dyDescent="0.2">
      <c r="A8" s="3" t="s">
        <v>167</v>
      </c>
      <c r="B8" s="4" t="s">
        <v>857</v>
      </c>
      <c r="C8" s="3" t="s">
        <v>578</v>
      </c>
      <c r="D8" s="3" t="s">
        <v>336</v>
      </c>
      <c r="E8" s="3">
        <v>2011</v>
      </c>
    </row>
    <row r="9" spans="1:5" ht="13.5" customHeight="1" x14ac:dyDescent="0.2">
      <c r="A9" s="3" t="s">
        <v>168</v>
      </c>
      <c r="B9" s="3" t="s">
        <v>858</v>
      </c>
      <c r="C9" s="3" t="s">
        <v>585</v>
      </c>
      <c r="D9" s="3" t="s">
        <v>336</v>
      </c>
      <c r="E9" s="3">
        <v>2011</v>
      </c>
    </row>
    <row r="10" spans="1:5" ht="13.5" customHeight="1" x14ac:dyDescent="0.2">
      <c r="A10" s="3" t="s">
        <v>169</v>
      </c>
      <c r="B10" s="4" t="s">
        <v>859</v>
      </c>
      <c r="C10" s="3" t="s">
        <v>578</v>
      </c>
      <c r="D10" s="3" t="s">
        <v>336</v>
      </c>
      <c r="E10" s="3">
        <v>2011</v>
      </c>
    </row>
    <row r="11" spans="1:5" ht="13.5" customHeight="1" x14ac:dyDescent="0.2">
      <c r="A11" s="3" t="s">
        <v>170</v>
      </c>
      <c r="B11" s="4" t="s">
        <v>860</v>
      </c>
      <c r="C11" s="3" t="s">
        <v>585</v>
      </c>
      <c r="D11" s="3" t="s">
        <v>336</v>
      </c>
      <c r="E11" s="3">
        <v>2011</v>
      </c>
    </row>
    <row r="12" spans="1:5" ht="13.5" customHeight="1" x14ac:dyDescent="0.2">
      <c r="A12" s="3" t="s">
        <v>171</v>
      </c>
      <c r="B12" s="4" t="s">
        <v>861</v>
      </c>
      <c r="C12" s="3" t="s">
        <v>578</v>
      </c>
      <c r="D12" s="3" t="s">
        <v>336</v>
      </c>
      <c r="E12" s="3">
        <v>2011</v>
      </c>
    </row>
    <row r="13" spans="1:5" ht="13.5" customHeight="1" x14ac:dyDescent="0.2">
      <c r="A13" s="3" t="s">
        <v>172</v>
      </c>
      <c r="B13" s="4" t="s">
        <v>862</v>
      </c>
      <c r="C13" s="3" t="s">
        <v>585</v>
      </c>
      <c r="D13" s="3" t="s">
        <v>336</v>
      </c>
      <c r="E13" s="3">
        <v>2011</v>
      </c>
    </row>
    <row r="14" spans="1:5" ht="13.5" customHeight="1" x14ac:dyDescent="0.2">
      <c r="A14" s="3" t="s">
        <v>173</v>
      </c>
      <c r="B14" s="3" t="s">
        <v>863</v>
      </c>
      <c r="C14" s="3" t="s">
        <v>586</v>
      </c>
      <c r="D14" s="3" t="s">
        <v>584</v>
      </c>
      <c r="E14" s="3">
        <v>2011</v>
      </c>
    </row>
    <row r="15" spans="1:5" ht="13.5" customHeight="1" x14ac:dyDescent="0.2">
      <c r="A15" s="3" t="s">
        <v>174</v>
      </c>
      <c r="B15" s="3" t="s">
        <v>864</v>
      </c>
      <c r="C15" s="3" t="s">
        <v>578</v>
      </c>
      <c r="D15" s="3" t="s">
        <v>336</v>
      </c>
      <c r="E15" s="3">
        <v>2011</v>
      </c>
    </row>
    <row r="16" spans="1:5" ht="13.5" customHeight="1" x14ac:dyDescent="0.2">
      <c r="A16" s="3" t="s">
        <v>175</v>
      </c>
      <c r="B16" s="3" t="s">
        <v>865</v>
      </c>
      <c r="C16" s="3" t="s">
        <v>585</v>
      </c>
      <c r="D16" s="3" t="s">
        <v>336</v>
      </c>
      <c r="E16" s="3">
        <v>2011</v>
      </c>
    </row>
    <row r="17" spans="1:5" ht="13.5" customHeight="1" x14ac:dyDescent="0.2">
      <c r="A17" s="3" t="s">
        <v>176</v>
      </c>
      <c r="B17" s="3" t="s">
        <v>866</v>
      </c>
      <c r="C17" s="3" t="s">
        <v>578</v>
      </c>
      <c r="D17" s="3" t="s">
        <v>336</v>
      </c>
      <c r="E17" s="3">
        <v>2011</v>
      </c>
    </row>
    <row r="18" spans="1:5" ht="13.5" customHeight="1" x14ac:dyDescent="0.2">
      <c r="A18" s="3" t="s">
        <v>177</v>
      </c>
      <c r="B18" s="3" t="s">
        <v>867</v>
      </c>
      <c r="C18" s="3" t="s">
        <v>585</v>
      </c>
      <c r="D18" s="3" t="s">
        <v>336</v>
      </c>
      <c r="E18" s="3">
        <v>2011</v>
      </c>
    </row>
    <row r="19" spans="1:5" ht="13.5" customHeight="1" x14ac:dyDescent="0.2">
      <c r="A19" s="3" t="s">
        <v>178</v>
      </c>
      <c r="B19" s="3" t="s">
        <v>868</v>
      </c>
      <c r="C19" s="3" t="s">
        <v>578</v>
      </c>
      <c r="D19" s="3" t="s">
        <v>336</v>
      </c>
      <c r="E19" s="3">
        <v>2011</v>
      </c>
    </row>
    <row r="20" spans="1:5" ht="13.5" customHeight="1" x14ac:dyDescent="0.2">
      <c r="A20" s="3" t="s">
        <v>179</v>
      </c>
      <c r="B20" s="3" t="s">
        <v>869</v>
      </c>
      <c r="C20" s="3" t="s">
        <v>585</v>
      </c>
      <c r="D20" s="3" t="s">
        <v>336</v>
      </c>
      <c r="E20" s="3">
        <v>2011</v>
      </c>
    </row>
    <row r="21" spans="1:5" ht="13.5" customHeight="1" x14ac:dyDescent="0.2">
      <c r="A21" s="3" t="s">
        <v>180</v>
      </c>
      <c r="B21" s="3" t="s">
        <v>870</v>
      </c>
      <c r="C21" s="4" t="s">
        <v>587</v>
      </c>
      <c r="D21" s="3" t="s">
        <v>584</v>
      </c>
      <c r="E21" s="3">
        <v>2011</v>
      </c>
    </row>
    <row r="22" spans="1:5" ht="13.5" customHeight="1" x14ac:dyDescent="0.2">
      <c r="A22" s="3" t="s">
        <v>181</v>
      </c>
      <c r="B22" s="3" t="s">
        <v>871</v>
      </c>
      <c r="C22" s="4" t="s">
        <v>588</v>
      </c>
      <c r="D22" s="3" t="s">
        <v>584</v>
      </c>
      <c r="E22" s="3">
        <v>2011</v>
      </c>
    </row>
    <row r="23" spans="1:5" ht="13.5" customHeight="1" x14ac:dyDescent="0.2">
      <c r="A23" s="3" t="s">
        <v>182</v>
      </c>
      <c r="B23" s="5" t="s">
        <v>872</v>
      </c>
      <c r="C23" s="3" t="s">
        <v>578</v>
      </c>
      <c r="D23" s="3" t="s">
        <v>336</v>
      </c>
      <c r="E23" s="3">
        <v>2011</v>
      </c>
    </row>
    <row r="24" spans="1:5" ht="13.5" customHeight="1" x14ac:dyDescent="0.2">
      <c r="A24" s="3" t="s">
        <v>183</v>
      </c>
      <c r="B24" s="5" t="s">
        <v>873</v>
      </c>
      <c r="C24" s="3" t="s">
        <v>585</v>
      </c>
      <c r="D24" s="3" t="s">
        <v>336</v>
      </c>
      <c r="E24" s="3">
        <v>2011</v>
      </c>
    </row>
    <row r="25" spans="1:5" ht="13.5" customHeight="1" x14ac:dyDescent="0.2">
      <c r="A25" s="3" t="s">
        <v>184</v>
      </c>
      <c r="B25" s="5" t="s">
        <v>874</v>
      </c>
      <c r="C25" s="3" t="s">
        <v>578</v>
      </c>
      <c r="D25" s="3" t="s">
        <v>336</v>
      </c>
      <c r="E25" s="3">
        <v>2011</v>
      </c>
    </row>
    <row r="26" spans="1:5" ht="13.5" customHeight="1" x14ac:dyDescent="0.2">
      <c r="A26" s="3" t="s">
        <v>185</v>
      </c>
      <c r="B26" s="5" t="s">
        <v>875</v>
      </c>
      <c r="C26" s="3" t="s">
        <v>585</v>
      </c>
      <c r="D26" s="3" t="s">
        <v>336</v>
      </c>
      <c r="E26" s="3">
        <v>2011</v>
      </c>
    </row>
    <row r="27" spans="1:5" ht="13.5" customHeight="1" x14ac:dyDescent="0.2">
      <c r="A27" s="3" t="s">
        <v>186</v>
      </c>
      <c r="B27" s="3" t="s">
        <v>876</v>
      </c>
      <c r="C27" s="3" t="s">
        <v>578</v>
      </c>
      <c r="D27" s="3" t="s">
        <v>336</v>
      </c>
      <c r="E27" s="3">
        <v>2011</v>
      </c>
    </row>
    <row r="28" spans="1:5" ht="13.5" customHeight="1" x14ac:dyDescent="0.2">
      <c r="A28" s="3" t="s">
        <v>187</v>
      </c>
      <c r="B28" s="3" t="s">
        <v>877</v>
      </c>
      <c r="C28" s="3" t="s">
        <v>585</v>
      </c>
      <c r="D28" s="3" t="s">
        <v>336</v>
      </c>
      <c r="E28" s="3">
        <v>2011</v>
      </c>
    </row>
    <row r="29" spans="1:5" ht="13.5" customHeight="1" x14ac:dyDescent="0.2">
      <c r="A29" s="3" t="s">
        <v>188</v>
      </c>
      <c r="B29" s="5" t="s">
        <v>878</v>
      </c>
      <c r="C29" s="3" t="s">
        <v>578</v>
      </c>
      <c r="D29" s="3" t="s">
        <v>336</v>
      </c>
      <c r="E29" s="3">
        <v>2011</v>
      </c>
    </row>
    <row r="30" spans="1:5" ht="13.5" customHeight="1" x14ac:dyDescent="0.2">
      <c r="A30" s="3" t="s">
        <v>189</v>
      </c>
      <c r="B30" s="5" t="s">
        <v>879</v>
      </c>
      <c r="C30" s="3" t="s">
        <v>585</v>
      </c>
      <c r="D30" s="3" t="s">
        <v>336</v>
      </c>
      <c r="E30" s="3">
        <v>2011</v>
      </c>
    </row>
    <row r="31" spans="1:5" ht="13.5" customHeight="1" x14ac:dyDescent="0.2">
      <c r="A31" s="3" t="s">
        <v>190</v>
      </c>
      <c r="B31" s="5" t="s">
        <v>880</v>
      </c>
      <c r="C31" s="3" t="s">
        <v>578</v>
      </c>
      <c r="D31" s="3" t="s">
        <v>336</v>
      </c>
      <c r="E31" s="3">
        <v>2011</v>
      </c>
    </row>
    <row r="32" spans="1:5" ht="13.5" customHeight="1" x14ac:dyDescent="0.2">
      <c r="A32" s="3" t="s">
        <v>191</v>
      </c>
      <c r="B32" s="5" t="s">
        <v>881</v>
      </c>
      <c r="C32" s="3" t="s">
        <v>585</v>
      </c>
      <c r="D32" s="3" t="s">
        <v>336</v>
      </c>
      <c r="E32" s="3">
        <v>2011</v>
      </c>
    </row>
    <row r="33" spans="1:5" ht="13.5" customHeight="1" x14ac:dyDescent="0.2">
      <c r="A33" s="3" t="s">
        <v>192</v>
      </c>
      <c r="B33" s="3" t="s">
        <v>882</v>
      </c>
      <c r="C33" s="3" t="s">
        <v>578</v>
      </c>
      <c r="D33" s="3" t="s">
        <v>336</v>
      </c>
      <c r="E33" s="3">
        <v>2011</v>
      </c>
    </row>
    <row r="34" spans="1:5" ht="13.5" customHeight="1" x14ac:dyDescent="0.2">
      <c r="A34" s="3" t="s">
        <v>193</v>
      </c>
      <c r="B34" s="3" t="s">
        <v>883</v>
      </c>
      <c r="C34" s="3" t="s">
        <v>585</v>
      </c>
      <c r="D34" s="3" t="s">
        <v>582</v>
      </c>
      <c r="E34" s="3">
        <v>2011</v>
      </c>
    </row>
    <row r="35" spans="1:5" ht="13.5" customHeight="1" x14ac:dyDescent="0.2">
      <c r="A35" s="3" t="s">
        <v>589</v>
      </c>
      <c r="B35" s="3" t="s">
        <v>590</v>
      </c>
      <c r="C35" s="3" t="s">
        <v>581</v>
      </c>
      <c r="D35" s="3" t="s">
        <v>582</v>
      </c>
      <c r="E35" s="3">
        <v>2020</v>
      </c>
    </row>
    <row r="36" spans="1:5" ht="13.5" customHeight="1" x14ac:dyDescent="0.2">
      <c r="A36" s="3" t="s">
        <v>591</v>
      </c>
      <c r="B36" s="4" t="s">
        <v>592</v>
      </c>
      <c r="C36" s="4" t="s">
        <v>583</v>
      </c>
      <c r="D36" s="3" t="s">
        <v>584</v>
      </c>
      <c r="E36" s="3">
        <v>2020</v>
      </c>
    </row>
    <row r="37" spans="1:5" ht="13.5" customHeight="1" x14ac:dyDescent="0.2">
      <c r="A37" s="3" t="s">
        <v>884</v>
      </c>
      <c r="B37" s="3" t="s">
        <v>558</v>
      </c>
      <c r="C37" s="3" t="s">
        <v>585</v>
      </c>
      <c r="D37" s="4" t="s">
        <v>852</v>
      </c>
      <c r="E37" s="3">
        <v>2009</v>
      </c>
    </row>
    <row r="38" spans="1:5" ht="13.5" customHeight="1" x14ac:dyDescent="0.2">
      <c r="A38" s="3" t="s">
        <v>885</v>
      </c>
      <c r="B38" s="3" t="s">
        <v>594</v>
      </c>
      <c r="C38" s="4" t="s">
        <v>595</v>
      </c>
      <c r="D38" s="4" t="s">
        <v>852</v>
      </c>
      <c r="E38" s="3">
        <v>2009</v>
      </c>
    </row>
    <row r="39" spans="1:5" ht="13.5" customHeight="1" x14ac:dyDescent="0.2">
      <c r="A39" s="3" t="s">
        <v>886</v>
      </c>
      <c r="B39" s="3" t="s">
        <v>596</v>
      </c>
      <c r="C39" s="4" t="s">
        <v>597</v>
      </c>
      <c r="D39" s="4" t="s">
        <v>852</v>
      </c>
      <c r="E39" s="3">
        <v>2009</v>
      </c>
    </row>
    <row r="40" spans="1:5" ht="13.5" customHeight="1" x14ac:dyDescent="0.2">
      <c r="A40" s="3" t="s">
        <v>887</v>
      </c>
      <c r="B40" s="3" t="s">
        <v>598</v>
      </c>
      <c r="C40" s="4" t="s">
        <v>599</v>
      </c>
      <c r="D40" s="4" t="s">
        <v>852</v>
      </c>
      <c r="E40" s="3">
        <v>2009</v>
      </c>
    </row>
    <row r="41" spans="1:5" ht="13.5" customHeight="1" x14ac:dyDescent="0.2">
      <c r="A41" s="3" t="s">
        <v>888</v>
      </c>
      <c r="B41" s="3" t="s">
        <v>600</v>
      </c>
      <c r="C41" s="4" t="s">
        <v>601</v>
      </c>
      <c r="D41" s="4" t="s">
        <v>852</v>
      </c>
      <c r="E41" s="3">
        <v>2009</v>
      </c>
    </row>
    <row r="42" spans="1:5" ht="13.5" customHeight="1" x14ac:dyDescent="0.2">
      <c r="A42" s="3" t="s">
        <v>602</v>
      </c>
      <c r="B42" s="3" t="s">
        <v>603</v>
      </c>
      <c r="C42" s="4" t="s">
        <v>604</v>
      </c>
      <c r="D42" s="4" t="s">
        <v>852</v>
      </c>
      <c r="E42" s="3">
        <v>2009</v>
      </c>
    </row>
    <row r="43" spans="1:5" ht="13.5" customHeight="1" x14ac:dyDescent="0.2">
      <c r="A43" s="6" t="s">
        <v>889</v>
      </c>
      <c r="B43" s="3" t="s">
        <v>605</v>
      </c>
      <c r="C43" s="4" t="s">
        <v>606</v>
      </c>
      <c r="D43" s="4" t="s">
        <v>852</v>
      </c>
      <c r="E43" s="3">
        <v>2009</v>
      </c>
    </row>
    <row r="44" spans="1:5" ht="13.5" customHeight="1" x14ac:dyDescent="0.2">
      <c r="A44" s="6" t="s">
        <v>890</v>
      </c>
      <c r="B44" s="3" t="s">
        <v>607</v>
      </c>
      <c r="C44" s="4" t="s">
        <v>608</v>
      </c>
      <c r="D44" s="4" t="s">
        <v>852</v>
      </c>
      <c r="E44" s="3">
        <v>2009</v>
      </c>
    </row>
    <row r="45" spans="1:5" ht="13.5" customHeight="1" x14ac:dyDescent="0.2">
      <c r="A45" s="6" t="s">
        <v>891</v>
      </c>
      <c r="B45" s="3" t="s">
        <v>609</v>
      </c>
      <c r="C45" s="4" t="s">
        <v>610</v>
      </c>
      <c r="D45" s="4" t="s">
        <v>852</v>
      </c>
      <c r="E45" s="3">
        <v>2009</v>
      </c>
    </row>
    <row r="46" spans="1:5" ht="13.5" customHeight="1" x14ac:dyDescent="0.2">
      <c r="A46" s="6" t="s">
        <v>892</v>
      </c>
      <c r="B46" s="3" t="s">
        <v>611</v>
      </c>
      <c r="C46" s="4" t="s">
        <v>612</v>
      </c>
      <c r="D46" s="4" t="s">
        <v>852</v>
      </c>
      <c r="E46" s="3">
        <v>2009</v>
      </c>
    </row>
    <row r="47" spans="1:5" ht="13.5" customHeight="1" x14ac:dyDescent="0.2">
      <c r="A47" s="8" t="s">
        <v>194</v>
      </c>
      <c r="B47" s="5" t="s">
        <v>196</v>
      </c>
      <c r="C47" s="4" t="s">
        <v>613</v>
      </c>
      <c r="D47" s="3" t="s">
        <v>195</v>
      </c>
      <c r="E47" s="7">
        <v>2010</v>
      </c>
    </row>
    <row r="48" spans="1:5" ht="13.5" customHeight="1" x14ac:dyDescent="0.2">
      <c r="A48" s="8" t="s">
        <v>452</v>
      </c>
      <c r="B48" s="5" t="s">
        <v>197</v>
      </c>
      <c r="C48" s="4" t="s">
        <v>614</v>
      </c>
      <c r="D48" s="3" t="s">
        <v>195</v>
      </c>
      <c r="E48" s="7">
        <v>2010</v>
      </c>
    </row>
    <row r="49" spans="1:5" ht="13.5" customHeight="1" x14ac:dyDescent="0.2">
      <c r="A49" s="4" t="s">
        <v>959</v>
      </c>
      <c r="B49" s="4" t="s">
        <v>960</v>
      </c>
      <c r="C49" s="4" t="s">
        <v>961</v>
      </c>
      <c r="D49" s="4" t="s">
        <v>962</v>
      </c>
      <c r="E49" s="4" t="s">
        <v>963</v>
      </c>
    </row>
    <row r="50" spans="1:5" ht="13.5" customHeight="1" x14ac:dyDescent="0.2">
      <c r="A50" s="1"/>
      <c r="B50" s="1"/>
      <c r="C50" s="1"/>
      <c r="D50" s="1"/>
      <c r="E50" s="1"/>
    </row>
    <row r="51" spans="1:5" ht="13.5" customHeight="1" x14ac:dyDescent="0.2">
      <c r="A51" s="1"/>
      <c r="B51" s="1"/>
      <c r="C51" s="1"/>
      <c r="D51" s="1"/>
      <c r="E51" s="1"/>
    </row>
    <row r="52" spans="1:5" ht="13.5" customHeight="1" x14ac:dyDescent="0.2">
      <c r="A52" s="1"/>
      <c r="B52" s="1"/>
      <c r="C52" s="1"/>
      <c r="D52" s="1"/>
      <c r="E52" s="1"/>
    </row>
    <row r="53" spans="1:5" ht="13.5" customHeight="1" x14ac:dyDescent="0.2">
      <c r="A53" s="1"/>
      <c r="B53" s="1"/>
      <c r="C53" s="1"/>
      <c r="D53" s="1"/>
      <c r="E53" s="1"/>
    </row>
    <row r="54" spans="1:5" ht="13.5" customHeight="1" x14ac:dyDescent="0.2">
      <c r="A54" s="1"/>
      <c r="B54" s="1"/>
      <c r="C54" s="1"/>
      <c r="D54" s="1"/>
      <c r="E54" s="1"/>
    </row>
    <row r="55" spans="1:5" ht="13.5" customHeight="1" x14ac:dyDescent="0.2">
      <c r="A55" s="1"/>
      <c r="B55" s="1"/>
      <c r="C55" s="1"/>
      <c r="D55" s="1"/>
      <c r="E55" s="1"/>
    </row>
    <row r="56" spans="1:5" ht="13.5" customHeight="1" x14ac:dyDescent="0.2">
      <c r="A56" s="1"/>
      <c r="B56" s="1"/>
      <c r="C56" s="1"/>
      <c r="D56" s="1"/>
      <c r="E56" s="1"/>
    </row>
    <row r="57" spans="1:5" ht="13.5" customHeight="1" x14ac:dyDescent="0.2">
      <c r="A57" s="1"/>
      <c r="B57" s="1"/>
      <c r="C57" s="1"/>
      <c r="D57" s="1"/>
      <c r="E57" s="1"/>
    </row>
    <row r="58" spans="1:5" ht="13.5" customHeight="1" x14ac:dyDescent="0.2">
      <c r="A58" s="1"/>
      <c r="B58" s="1"/>
      <c r="C58" s="1"/>
      <c r="D58" s="1"/>
      <c r="E58" s="1"/>
    </row>
    <row r="59" spans="1:5" ht="13.5" customHeight="1" x14ac:dyDescent="0.2">
      <c r="A59" s="1"/>
      <c r="B59" s="1"/>
      <c r="C59" s="1"/>
      <c r="D59" s="1"/>
      <c r="E59" s="1"/>
    </row>
    <row r="60" spans="1:5" ht="13.5" customHeight="1" x14ac:dyDescent="0.2">
      <c r="A60" s="1"/>
      <c r="B60" s="1"/>
      <c r="C60" s="1"/>
      <c r="D60" s="1"/>
      <c r="E60" s="1"/>
    </row>
    <row r="61" spans="1:5" ht="13.5" customHeight="1" x14ac:dyDescent="0.2">
      <c r="A61" s="1"/>
      <c r="B61" s="1"/>
      <c r="C61" s="1"/>
      <c r="D61" s="1"/>
      <c r="E61" s="1"/>
    </row>
    <row r="62" spans="1:5" ht="13.5" customHeight="1" x14ac:dyDescent="0.2">
      <c r="A62" s="1"/>
      <c r="B62" s="1"/>
      <c r="C62" s="1"/>
      <c r="D62" s="1"/>
      <c r="E62" s="1"/>
    </row>
    <row r="63" spans="1:5" ht="13.5" customHeight="1" x14ac:dyDescent="0.2">
      <c r="A63" s="1"/>
      <c r="B63" s="1"/>
      <c r="C63" s="1"/>
      <c r="D63" s="1"/>
      <c r="E63" s="1"/>
    </row>
    <row r="64" spans="1:5" ht="13.5" customHeight="1" x14ac:dyDescent="0.2">
      <c r="A64" s="1"/>
      <c r="B64" s="1"/>
      <c r="C64" s="1"/>
      <c r="D64" s="1"/>
      <c r="E64" s="1"/>
    </row>
    <row r="65" spans="1:5" ht="13.5" customHeight="1" x14ac:dyDescent="0.2">
      <c r="A65" s="1"/>
      <c r="B65" s="1"/>
      <c r="C65" s="1"/>
      <c r="D65" s="1"/>
      <c r="E65" s="1"/>
    </row>
    <row r="66" spans="1:5" ht="13.5" customHeight="1" x14ac:dyDescent="0.2">
      <c r="A66" s="1"/>
      <c r="B66" s="1"/>
      <c r="C66" s="1"/>
      <c r="D66" s="1"/>
      <c r="E66" s="1"/>
    </row>
    <row r="67" spans="1:5" ht="13.5" customHeight="1" x14ac:dyDescent="0.2">
      <c r="A67" s="1"/>
      <c r="B67" s="1"/>
      <c r="C67" s="1"/>
      <c r="D67" s="1"/>
      <c r="E67" s="1"/>
    </row>
    <row r="68" spans="1:5" ht="13.5" customHeight="1" x14ac:dyDescent="0.2">
      <c r="A68" s="1"/>
      <c r="B68" s="1"/>
      <c r="C68" s="1"/>
      <c r="D68" s="1"/>
      <c r="E68" s="1"/>
    </row>
    <row r="69" spans="1:5" ht="13.5" customHeight="1" x14ac:dyDescent="0.2">
      <c r="A69" s="1"/>
      <c r="B69" s="1"/>
      <c r="C69" s="1"/>
      <c r="D69" s="1"/>
      <c r="E69" s="1"/>
    </row>
    <row r="70" spans="1:5" ht="13.5" customHeight="1" x14ac:dyDescent="0.2">
      <c r="A70" s="1"/>
      <c r="B70" s="1"/>
      <c r="C70" s="1"/>
      <c r="D70" s="1"/>
      <c r="E70" s="1"/>
    </row>
  </sheetData>
  <phoneticPr fontId="15" type="noConversion"/>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workbookViewId="0">
      <pane xSplit="1" ySplit="1" topLeftCell="X2" activePane="bottomRight" state="frozen"/>
      <selection pane="topRight" activeCell="B1" sqref="B1"/>
      <selection pane="bottomLeft" activeCell="A2" sqref="A2"/>
      <selection pane="bottomRight" activeCell="A2" sqref="A2"/>
    </sheetView>
  </sheetViews>
  <sheetFormatPr baseColWidth="10" defaultColWidth="10.875" defaultRowHeight="15.75" x14ac:dyDescent="0.25"/>
  <cols>
    <col min="1" max="1" width="6.5" style="43" customWidth="1"/>
    <col min="2" max="3" width="10.625" style="43" bestFit="1" customWidth="1"/>
    <col min="4" max="4" width="10.875" style="43" bestFit="1" customWidth="1"/>
    <col min="5" max="5" width="14.625" style="43" bestFit="1" customWidth="1"/>
    <col min="6" max="6" width="11.125" style="43" bestFit="1" customWidth="1"/>
    <col min="7" max="7" width="11.5" style="43" bestFit="1" customWidth="1"/>
    <col min="8" max="8" width="11" style="43" bestFit="1" customWidth="1"/>
    <col min="9" max="9" width="12.625" style="43" bestFit="1" customWidth="1"/>
    <col min="10" max="11" width="10.625" style="43" bestFit="1" customWidth="1"/>
    <col min="12" max="13" width="10.875" style="43" bestFit="1" customWidth="1"/>
    <col min="14" max="14" width="12" style="43" bestFit="1" customWidth="1"/>
    <col min="15" max="15" width="12.125" style="43" bestFit="1" customWidth="1"/>
    <col min="16" max="16" width="11.5" style="43" bestFit="1" customWidth="1"/>
    <col min="17" max="17" width="11" customWidth="1"/>
    <col min="18" max="23" width="13.625" style="43" bestFit="1" customWidth="1"/>
    <col min="24" max="24" width="14.625" style="43" bestFit="1" customWidth="1"/>
    <col min="25" max="25" width="11.125" style="43" bestFit="1" customWidth="1"/>
    <col min="26" max="26" width="11.375" style="43" bestFit="1" customWidth="1"/>
    <col min="27" max="27" width="11.625" style="43" bestFit="1" customWidth="1"/>
    <col min="28" max="28" width="12.125" style="43" bestFit="1" customWidth="1"/>
    <col min="29" max="29" width="11.875" style="43" bestFit="1" customWidth="1"/>
    <col min="30" max="30" width="8.625" style="43" bestFit="1" customWidth="1"/>
    <col min="31" max="31" width="10.125" style="43" bestFit="1" customWidth="1"/>
    <col min="32" max="32" width="9" style="43" bestFit="1" customWidth="1"/>
    <col min="33" max="33" width="10.375" style="43" bestFit="1" customWidth="1"/>
    <col min="34" max="34" width="14.875" style="43" bestFit="1" customWidth="1"/>
    <col min="35" max="35" width="11.125" style="43" bestFit="1" customWidth="1"/>
    <col min="36" max="37" width="10.875" style="43"/>
    <col min="38" max="38" width="11.375" style="43" bestFit="1" customWidth="1"/>
    <col min="39" max="40" width="11.5" style="43" bestFit="1" customWidth="1"/>
    <col min="41" max="41" width="25" style="43" bestFit="1" customWidth="1"/>
    <col min="42" max="42" width="24.625" style="43" bestFit="1" customWidth="1"/>
    <col min="43" max="43" width="20.5" style="43" bestFit="1" customWidth="1"/>
    <col min="44" max="44" width="21.625" style="43" bestFit="1" customWidth="1"/>
    <col min="45" max="16384" width="10.875" style="43"/>
  </cols>
  <sheetData>
    <row r="1" spans="1:44" ht="11.25" x14ac:dyDescent="0.2">
      <c r="A1" s="11" t="s">
        <v>633</v>
      </c>
      <c r="B1" s="11" t="s">
        <v>765</v>
      </c>
      <c r="C1" s="11" t="s">
        <v>766</v>
      </c>
      <c r="D1" s="11" t="s">
        <v>767</v>
      </c>
      <c r="E1" s="12" t="s">
        <v>768</v>
      </c>
      <c r="F1" s="11" t="s">
        <v>769</v>
      </c>
      <c r="G1" s="11" t="s">
        <v>770</v>
      </c>
      <c r="H1" s="11" t="s">
        <v>771</v>
      </c>
      <c r="I1" s="11" t="s">
        <v>772</v>
      </c>
      <c r="J1" s="11" t="s">
        <v>773</v>
      </c>
      <c r="K1" s="11" t="s">
        <v>774</v>
      </c>
      <c r="L1" s="11" t="s">
        <v>775</v>
      </c>
      <c r="M1" s="11" t="s">
        <v>505</v>
      </c>
      <c r="N1" s="4" t="s">
        <v>427</v>
      </c>
      <c r="O1" s="4" t="s">
        <v>429</v>
      </c>
      <c r="P1" s="4" t="s">
        <v>431</v>
      </c>
      <c r="Q1" s="4" t="s">
        <v>433</v>
      </c>
      <c r="R1" s="11" t="s">
        <v>776</v>
      </c>
      <c r="S1" s="11" t="s">
        <v>777</v>
      </c>
      <c r="T1" s="11" t="s">
        <v>778</v>
      </c>
      <c r="U1" s="11" t="s">
        <v>779</v>
      </c>
      <c r="V1" s="11" t="s">
        <v>780</v>
      </c>
      <c r="W1" s="11" t="s">
        <v>781</v>
      </c>
      <c r="X1" s="11" t="s">
        <v>782</v>
      </c>
      <c r="Y1" s="11" t="s">
        <v>783</v>
      </c>
      <c r="Z1" s="11" t="s">
        <v>784</v>
      </c>
      <c r="AA1" s="11" t="s">
        <v>785</v>
      </c>
      <c r="AB1" s="11" t="s">
        <v>786</v>
      </c>
      <c r="AC1" s="11" t="s">
        <v>787</v>
      </c>
      <c r="AD1" s="11" t="s">
        <v>818</v>
      </c>
      <c r="AE1" s="11" t="s">
        <v>819</v>
      </c>
      <c r="AF1" s="11" t="s">
        <v>820</v>
      </c>
      <c r="AG1" s="11" t="s">
        <v>821</v>
      </c>
      <c r="AH1" s="11" t="s">
        <v>822</v>
      </c>
      <c r="AI1" s="11" t="s">
        <v>823</v>
      </c>
      <c r="AJ1" s="11" t="s">
        <v>824</v>
      </c>
      <c r="AK1" s="11" t="s">
        <v>788</v>
      </c>
      <c r="AL1" s="11" t="s">
        <v>789</v>
      </c>
      <c r="AM1" s="11" t="s">
        <v>790</v>
      </c>
      <c r="AN1" s="11" t="s">
        <v>454</v>
      </c>
      <c r="AO1" s="1"/>
      <c r="AP1" s="1"/>
      <c r="AQ1" s="1"/>
      <c r="AR1" s="1"/>
    </row>
    <row r="2" spans="1:44" ht="11.25" x14ac:dyDescent="0.2">
      <c r="A2" s="11" t="s">
        <v>634</v>
      </c>
      <c r="B2" s="14">
        <v>98.680532841723405</v>
      </c>
      <c r="C2" s="14">
        <v>99.184536881539856</v>
      </c>
      <c r="D2" s="14">
        <v>98.250592319136047</v>
      </c>
      <c r="E2" s="14">
        <v>98.3</v>
      </c>
      <c r="F2" s="14">
        <v>99.1</v>
      </c>
      <c r="G2" s="14">
        <v>93.1</v>
      </c>
      <c r="H2" s="14">
        <v>97.2</v>
      </c>
      <c r="I2" s="14">
        <v>98.9</v>
      </c>
      <c r="J2" s="14">
        <v>11.138019981564629</v>
      </c>
      <c r="K2" s="14">
        <v>11.457644361193644</v>
      </c>
      <c r="L2" s="14">
        <v>10.86536448289162</v>
      </c>
      <c r="M2" s="14">
        <v>10.831065451081781</v>
      </c>
      <c r="N2" s="14">
        <v>8.52</v>
      </c>
      <c r="O2" s="14">
        <v>11.3</v>
      </c>
      <c r="P2" s="14">
        <v>10.64</v>
      </c>
      <c r="Q2" s="14">
        <v>11.21</v>
      </c>
      <c r="R2" s="14">
        <v>11.892923807907687</v>
      </c>
      <c r="S2" s="14">
        <v>12.966246100842683</v>
      </c>
      <c r="T2" s="14">
        <v>11.940419197811481</v>
      </c>
      <c r="U2" s="14">
        <v>11.017806935332709</v>
      </c>
      <c r="V2" s="14">
        <v>9.7003326679973387</v>
      </c>
      <c r="W2" s="14">
        <v>6.6087633185681787</v>
      </c>
      <c r="X2" s="14">
        <v>7.1798091411351077</v>
      </c>
      <c r="Y2" s="14">
        <v>97.622410546139363</v>
      </c>
      <c r="Z2" s="14">
        <v>98.519013613817847</v>
      </c>
      <c r="AA2" s="14">
        <v>99.315887850467291</v>
      </c>
      <c r="AB2" s="14">
        <v>99.061568468700543</v>
      </c>
      <c r="AC2" s="14">
        <v>98.838342201903615</v>
      </c>
      <c r="AD2" s="14">
        <v>136</v>
      </c>
      <c r="AE2" s="14">
        <f>35/136*100</f>
        <v>25.735294117647058</v>
      </c>
      <c r="AF2" s="13">
        <v>46368</v>
      </c>
      <c r="AG2" s="14">
        <v>5.6224120082815725</v>
      </c>
      <c r="AH2" s="14">
        <v>39.393547273982051</v>
      </c>
      <c r="AI2" s="14">
        <v>57.561249137336091</v>
      </c>
      <c r="AJ2" s="14">
        <v>7.7302091317201356</v>
      </c>
      <c r="AK2" s="14">
        <v>43.320784850559001</v>
      </c>
      <c r="AL2" s="14">
        <v>97.394495412843995</v>
      </c>
      <c r="AM2" s="14">
        <v>94.073523449114703</v>
      </c>
      <c r="AN2" s="14">
        <v>74.912877473099613</v>
      </c>
      <c r="AO2" s="50"/>
      <c r="AP2" s="50"/>
      <c r="AQ2" s="50"/>
      <c r="AR2" s="50"/>
    </row>
    <row r="3" spans="1:44" ht="11.25" x14ac:dyDescent="0.2">
      <c r="A3" s="11" t="s">
        <v>635</v>
      </c>
      <c r="B3" s="14">
        <v>97.802653595079306</v>
      </c>
      <c r="C3" s="14">
        <v>98.494526463794315</v>
      </c>
      <c r="D3" s="14">
        <v>97.190816643723082</v>
      </c>
      <c r="E3" s="14">
        <v>97.1</v>
      </c>
      <c r="F3" s="14">
        <v>98.136197526468564</v>
      </c>
      <c r="G3" s="14">
        <v>91</v>
      </c>
      <c r="H3" s="14">
        <v>94.3</v>
      </c>
      <c r="I3" s="14">
        <v>98.3</v>
      </c>
      <c r="J3" s="14">
        <v>10.705366106568002</v>
      </c>
      <c r="K3" s="14">
        <v>10.832630310334437</v>
      </c>
      <c r="L3" s="14">
        <v>10.592823837648208</v>
      </c>
      <c r="M3" s="14">
        <v>10.428470511308571</v>
      </c>
      <c r="N3" s="14">
        <v>8.36</v>
      </c>
      <c r="O3" s="14">
        <v>10.76</v>
      </c>
      <c r="P3" s="14">
        <v>9.58</v>
      </c>
      <c r="Q3" s="14">
        <v>10.77</v>
      </c>
      <c r="R3" s="14">
        <v>11.339987368179296</v>
      </c>
      <c r="S3" s="14">
        <v>12.574011195741948</v>
      </c>
      <c r="T3" s="14">
        <v>11.578264048201275</v>
      </c>
      <c r="U3" s="14">
        <v>9.9302474640508311</v>
      </c>
      <c r="V3" s="14">
        <v>8.6233544033078271</v>
      </c>
      <c r="W3" s="14">
        <v>7.5767651888341545</v>
      </c>
      <c r="X3" s="14">
        <v>5.4769719428268928</v>
      </c>
      <c r="Y3" s="14">
        <v>95.093193856519136</v>
      </c>
      <c r="Z3" s="14">
        <v>97.983122164500131</v>
      </c>
      <c r="AA3" s="14">
        <v>98.754160502958584</v>
      </c>
      <c r="AB3" s="14">
        <v>98.329521503206422</v>
      </c>
      <c r="AC3" s="14">
        <v>99.15258931044032</v>
      </c>
      <c r="AD3" s="14">
        <v>227</v>
      </c>
      <c r="AE3" s="14">
        <f>39/227*100</f>
        <v>17.180616740088105</v>
      </c>
      <c r="AF3" s="13">
        <v>67216</v>
      </c>
      <c r="AG3" s="14">
        <v>3.5214829802428009</v>
      </c>
      <c r="AH3" s="14">
        <v>27.383361104498928</v>
      </c>
      <c r="AI3" s="14">
        <v>70.539752439895267</v>
      </c>
      <c r="AJ3" s="14">
        <v>7.8093533228910275</v>
      </c>
      <c r="AK3" s="14">
        <v>48.891737268265203</v>
      </c>
      <c r="AL3" s="14">
        <v>98.333690297708301</v>
      </c>
      <c r="AM3" s="14">
        <v>94.063825039053796</v>
      </c>
      <c r="AN3" s="14">
        <v>75.452646239554326</v>
      </c>
      <c r="AO3" s="50"/>
      <c r="AP3" s="50"/>
      <c r="AQ3" s="50"/>
      <c r="AR3" s="50"/>
    </row>
    <row r="4" spans="1:44" ht="11.25" x14ac:dyDescent="0.2">
      <c r="A4" s="11" t="s">
        <v>636</v>
      </c>
      <c r="B4" s="14">
        <v>98.370092588848905</v>
      </c>
      <c r="C4" s="14">
        <v>98.693421926910304</v>
      </c>
      <c r="D4" s="14">
        <v>98.077099078529699</v>
      </c>
      <c r="E4" s="14">
        <v>98.1</v>
      </c>
      <c r="F4" s="14">
        <v>98.5</v>
      </c>
      <c r="G4" s="14">
        <v>92.9</v>
      </c>
      <c r="H4" s="14">
        <v>97.1</v>
      </c>
      <c r="I4" s="14">
        <v>98.4</v>
      </c>
      <c r="J4" s="14">
        <v>10.641230845429183</v>
      </c>
      <c r="K4" s="14">
        <v>10.808031893687708</v>
      </c>
      <c r="L4" s="14">
        <v>10.490079623126833</v>
      </c>
      <c r="M4" s="14">
        <v>10.37781796262809</v>
      </c>
      <c r="N4" s="14">
        <v>9.2200000000000006</v>
      </c>
      <c r="O4" s="14">
        <v>10.67</v>
      </c>
      <c r="P4" s="14">
        <v>10.039999999999999</v>
      </c>
      <c r="Q4" s="14">
        <v>10.67</v>
      </c>
      <c r="R4" s="14">
        <v>11.463558714939108</v>
      </c>
      <c r="S4" s="14">
        <v>12.116583110879615</v>
      </c>
      <c r="T4" s="14">
        <v>11.35336509427632</v>
      </c>
      <c r="U4" s="14">
        <v>11.156855575868374</v>
      </c>
      <c r="V4" s="14">
        <v>8.7547770700636942</v>
      </c>
      <c r="W4" s="14">
        <v>7.2474498190194145</v>
      </c>
      <c r="X4" s="14">
        <v>6.450794327753492</v>
      </c>
      <c r="Y4" s="14">
        <v>97.588896629919532</v>
      </c>
      <c r="Z4" s="14">
        <v>98.775559883154827</v>
      </c>
      <c r="AA4" s="14">
        <v>98.642185225507347</v>
      </c>
      <c r="AB4" s="14">
        <v>97.626644210126798</v>
      </c>
      <c r="AC4" s="14">
        <v>99.232784936650731</v>
      </c>
      <c r="AD4" s="14">
        <v>241</v>
      </c>
      <c r="AE4" s="14">
        <f>17/241*100</f>
        <v>7.0539419087136928</v>
      </c>
      <c r="AF4" s="13">
        <v>123464</v>
      </c>
      <c r="AG4" s="14">
        <v>0.44304412622302836</v>
      </c>
      <c r="AH4" s="14">
        <v>59.530713406337064</v>
      </c>
      <c r="AI4" s="14">
        <v>32.526080476900148</v>
      </c>
      <c r="AJ4" s="14">
        <v>13.343038680798378</v>
      </c>
      <c r="AK4" s="14">
        <v>36.289251809068602</v>
      </c>
      <c r="AL4" s="14">
        <v>99.675768342070597</v>
      </c>
      <c r="AM4" s="14">
        <v>94.467015461958894</v>
      </c>
      <c r="AN4" s="14">
        <v>74.757854555666086</v>
      </c>
      <c r="AO4" s="17"/>
      <c r="AP4" s="17"/>
      <c r="AQ4" s="17"/>
      <c r="AR4" s="17"/>
    </row>
    <row r="5" spans="1:44" ht="11.25" x14ac:dyDescent="0.2">
      <c r="A5" s="11" t="s">
        <v>637</v>
      </c>
      <c r="B5" s="14">
        <v>97.688751135354821</v>
      </c>
      <c r="C5" s="14">
        <v>97.683011558624756</v>
      </c>
      <c r="D5" s="14">
        <v>97.694209994092859</v>
      </c>
      <c r="E5" s="14">
        <v>96.899999999999991</v>
      </c>
      <c r="F5" s="14">
        <v>98.2</v>
      </c>
      <c r="G5" s="14">
        <v>92.3</v>
      </c>
      <c r="H5" s="14">
        <v>95.6</v>
      </c>
      <c r="I5" s="14">
        <v>97.8</v>
      </c>
      <c r="J5" s="14">
        <v>10.326248377148193</v>
      </c>
      <c r="K5" s="14">
        <v>10.485967534791671</v>
      </c>
      <c r="L5" s="14">
        <v>10.174340952552589</v>
      </c>
      <c r="M5" s="14">
        <v>9.8334385208097821</v>
      </c>
      <c r="N5" s="14">
        <v>8.35</v>
      </c>
      <c r="O5" s="14">
        <v>10.5</v>
      </c>
      <c r="P5" s="14">
        <v>9.9</v>
      </c>
      <c r="Q5" s="14">
        <v>10.32</v>
      </c>
      <c r="R5" s="14">
        <v>11.448512585812358</v>
      </c>
      <c r="S5" s="14">
        <v>11.826941658614601</v>
      </c>
      <c r="T5" s="14">
        <v>11.341381188247192</v>
      </c>
      <c r="U5" s="14">
        <v>10.113755832496604</v>
      </c>
      <c r="V5" s="14">
        <v>7.8894821142552054</v>
      </c>
      <c r="W5" s="14">
        <v>5.6499905784812512</v>
      </c>
      <c r="X5" s="14">
        <v>4.1099622746961018</v>
      </c>
      <c r="Y5" s="14">
        <v>96.1358969572522</v>
      </c>
      <c r="Z5" s="14">
        <v>97.650493852505761</v>
      </c>
      <c r="AA5" s="14">
        <v>96.938272885178748</v>
      </c>
      <c r="AB5" s="14">
        <v>98.687322918562032</v>
      </c>
      <c r="AC5" s="14">
        <v>99.071003809158427</v>
      </c>
      <c r="AD5" s="14">
        <v>183</v>
      </c>
      <c r="AE5" s="14">
        <f>44/183*100</f>
        <v>24.043715846994534</v>
      </c>
      <c r="AF5" s="13">
        <v>64161</v>
      </c>
      <c r="AG5" s="14">
        <v>4.2143981546422271</v>
      </c>
      <c r="AH5" s="14">
        <v>65.178223531428742</v>
      </c>
      <c r="AI5" s="14">
        <v>31.268215894390671</v>
      </c>
      <c r="AJ5" s="14">
        <v>5.452067242162653</v>
      </c>
      <c r="AK5" s="14">
        <v>41.244943958995897</v>
      </c>
      <c r="AL5" s="14">
        <v>99.440989279578005</v>
      </c>
      <c r="AM5" s="14">
        <v>92.457142857142898</v>
      </c>
      <c r="AN5" s="14">
        <v>73.06929332657775</v>
      </c>
      <c r="AO5" s="17"/>
      <c r="AP5" s="17"/>
      <c r="AQ5" s="17"/>
      <c r="AR5" s="17"/>
    </row>
    <row r="6" spans="1:44" ht="11.25" x14ac:dyDescent="0.2">
      <c r="A6" s="11" t="s">
        <v>638</v>
      </c>
      <c r="B6" s="14">
        <v>96.221224421200304</v>
      </c>
      <c r="C6" s="14">
        <v>96.750830513806093</v>
      </c>
      <c r="D6" s="14">
        <v>95.739753926847641</v>
      </c>
      <c r="E6" s="14">
        <v>95.3</v>
      </c>
      <c r="F6" s="14">
        <v>97.7</v>
      </c>
      <c r="G6" s="14">
        <v>90.1</v>
      </c>
      <c r="H6" s="14">
        <v>96.1</v>
      </c>
      <c r="I6" s="14">
        <v>96.2</v>
      </c>
      <c r="J6" s="14">
        <v>9.7187601611907368</v>
      </c>
      <c r="K6" s="14">
        <v>9.9024827184078692</v>
      </c>
      <c r="L6" s="14">
        <v>9.5517360432999467</v>
      </c>
      <c r="M6" s="14">
        <v>9.196660434439476</v>
      </c>
      <c r="N6" s="14">
        <v>7.85</v>
      </c>
      <c r="O6" s="14">
        <v>10.220000000000001</v>
      </c>
      <c r="P6" s="14">
        <v>10.69</v>
      </c>
      <c r="Q6" s="14">
        <v>9.74</v>
      </c>
      <c r="R6" s="14">
        <v>11.361603259625509</v>
      </c>
      <c r="S6" s="14">
        <v>11.640975703586156</v>
      </c>
      <c r="T6" s="14">
        <v>10.42096435190458</v>
      </c>
      <c r="U6" s="14">
        <v>9.517629929045647</v>
      </c>
      <c r="V6" s="14">
        <v>8.2627874015748031</v>
      </c>
      <c r="W6" s="14">
        <v>6.2012526819964888</v>
      </c>
      <c r="X6" s="14">
        <v>4.8591835566242985</v>
      </c>
      <c r="Y6" s="14">
        <v>92.843460779851313</v>
      </c>
      <c r="Z6" s="14">
        <v>95.554636788357385</v>
      </c>
      <c r="AA6" s="14">
        <v>96.451090210997222</v>
      </c>
      <c r="AB6" s="14">
        <v>97.924119034934165</v>
      </c>
      <c r="AC6" s="14">
        <v>98.479873763856077</v>
      </c>
      <c r="AD6" s="14">
        <v>772</v>
      </c>
      <c r="AE6" s="14">
        <f>386/772*100</f>
        <v>50</v>
      </c>
      <c r="AF6" s="13">
        <v>149869</v>
      </c>
      <c r="AG6" s="14">
        <v>12.562304412520255</v>
      </c>
      <c r="AH6" s="14">
        <v>46.890284181518524</v>
      </c>
      <c r="AI6" s="14">
        <v>50.395345268200899</v>
      </c>
      <c r="AJ6" s="14">
        <v>5.828915317380714</v>
      </c>
      <c r="AK6" s="14">
        <v>44.144364902945803</v>
      </c>
      <c r="AL6" s="14">
        <v>98.793016026983494</v>
      </c>
      <c r="AM6" s="14">
        <v>89.629194980220007</v>
      </c>
      <c r="AN6" s="14">
        <v>72.569460749784767</v>
      </c>
      <c r="AO6" s="17"/>
      <c r="AP6" s="17"/>
      <c r="AQ6" s="17"/>
      <c r="AR6" s="17"/>
    </row>
    <row r="7" spans="1:44" ht="11.25" x14ac:dyDescent="0.2">
      <c r="A7" s="11" t="s">
        <v>639</v>
      </c>
      <c r="B7" s="14">
        <v>97.57912043666667</v>
      </c>
      <c r="C7" s="14">
        <v>97.354174042227811</v>
      </c>
      <c r="D7" s="14">
        <v>97.772361788109819</v>
      </c>
      <c r="E7" s="14">
        <v>96.5</v>
      </c>
      <c r="F7" s="14">
        <v>97.8</v>
      </c>
      <c r="G7" s="14">
        <v>94.6</v>
      </c>
      <c r="H7" s="14">
        <v>97.899999999999991</v>
      </c>
      <c r="I7" s="14">
        <v>97.2</v>
      </c>
      <c r="J7" s="14">
        <v>10.641748967458412</v>
      </c>
      <c r="K7" s="14">
        <v>10.816979390459379</v>
      </c>
      <c r="L7" s="14">
        <v>10.491216375730811</v>
      </c>
      <c r="M7" s="14">
        <v>10.338957135626131</v>
      </c>
      <c r="N7" s="14">
        <v>8.5500000000000007</v>
      </c>
      <c r="O7" s="14">
        <v>10.67</v>
      </c>
      <c r="P7" s="14">
        <v>10.73</v>
      </c>
      <c r="Q7" s="14">
        <v>10.49</v>
      </c>
      <c r="R7" s="14">
        <v>11.618063656588451</v>
      </c>
      <c r="S7" s="14">
        <v>12.455712594346604</v>
      </c>
      <c r="T7" s="14">
        <v>11.695314996329721</v>
      </c>
      <c r="U7" s="14">
        <v>10.484710616701697</v>
      </c>
      <c r="V7" s="14">
        <v>9.1993748715368096</v>
      </c>
      <c r="W7" s="14">
        <v>7.5850626391374565</v>
      </c>
      <c r="X7" s="14">
        <v>6.6130287047948109</v>
      </c>
      <c r="Y7" s="14">
        <v>96.103147953034636</v>
      </c>
      <c r="Z7" s="14">
        <v>97.005270476746375</v>
      </c>
      <c r="AA7" s="14">
        <v>96.987181371828413</v>
      </c>
      <c r="AB7" s="14">
        <v>98.633690829093595</v>
      </c>
      <c r="AC7" s="14">
        <v>99.36112896050615</v>
      </c>
      <c r="AD7" s="14">
        <v>1227</v>
      </c>
      <c r="AE7" s="14">
        <f>208/1227*100</f>
        <v>16.951915240423798</v>
      </c>
      <c r="AF7" s="13">
        <v>343032</v>
      </c>
      <c r="AG7" s="14">
        <v>6.2999953357121168</v>
      </c>
      <c r="AH7" s="14">
        <v>40.79852608502997</v>
      </c>
      <c r="AI7" s="14">
        <v>52.228655052589843</v>
      </c>
      <c r="AJ7" s="14">
        <v>17.793035728897781</v>
      </c>
      <c r="AK7" s="14">
        <v>44.268853036597697</v>
      </c>
      <c r="AL7" s="14">
        <v>98.966784908094198</v>
      </c>
      <c r="AM7" s="14">
        <v>95.249634426572001</v>
      </c>
      <c r="AN7" s="14">
        <v>76.226482697624419</v>
      </c>
      <c r="AO7" s="17"/>
      <c r="AP7" s="17"/>
      <c r="AQ7" s="17"/>
      <c r="AR7" s="17"/>
    </row>
    <row r="8" spans="1:44" ht="11.25" x14ac:dyDescent="0.2">
      <c r="A8" s="11" t="s">
        <v>640</v>
      </c>
      <c r="B8" s="14">
        <v>93.971132423881969</v>
      </c>
      <c r="C8" s="14">
        <v>93.193471924923514</v>
      </c>
      <c r="D8" s="14">
        <v>94.70384307514378</v>
      </c>
      <c r="E8" s="14">
        <v>92.300000000000011</v>
      </c>
      <c r="F8" s="14">
        <v>95.6</v>
      </c>
      <c r="G8" s="14">
        <v>90.1</v>
      </c>
      <c r="H8" s="14">
        <v>96.5</v>
      </c>
      <c r="I8" s="14">
        <v>93.7</v>
      </c>
      <c r="J8" s="14">
        <v>9.4947191490797191</v>
      </c>
      <c r="K8" s="14">
        <v>9.4088663546541866</v>
      </c>
      <c r="L8" s="14">
        <v>9.5756095337661336</v>
      </c>
      <c r="M8" s="14">
        <v>8.8910933054958647</v>
      </c>
      <c r="N8" s="14">
        <v>7.87</v>
      </c>
      <c r="O8" s="14">
        <v>10.119999999999999</v>
      </c>
      <c r="P8" s="14">
        <v>9.35</v>
      </c>
      <c r="Q8" s="14">
        <v>9.4600000000000009</v>
      </c>
      <c r="R8" s="14">
        <v>11.490020453725117</v>
      </c>
      <c r="S8" s="14">
        <v>11.628330334212688</v>
      </c>
      <c r="T8" s="14">
        <v>10.180521537436279</v>
      </c>
      <c r="U8" s="14">
        <v>9.1860377033657574</v>
      </c>
      <c r="V8" s="14">
        <v>8.0608298213331757</v>
      </c>
      <c r="W8" s="14">
        <v>5.5098186366479052</v>
      </c>
      <c r="X8" s="14">
        <v>4.2040998995764749</v>
      </c>
      <c r="Y8" s="14">
        <v>91.841380136576021</v>
      </c>
      <c r="Z8" s="14">
        <v>91.703939233350994</v>
      </c>
      <c r="AA8" s="14">
        <v>93.790040265113248</v>
      </c>
      <c r="AB8" s="14">
        <v>95.223166648268759</v>
      </c>
      <c r="AC8" s="14">
        <v>97.637982572291691</v>
      </c>
      <c r="AD8" s="14">
        <v>693</v>
      </c>
      <c r="AE8" s="14">
        <f>294/693*100</f>
        <v>42.424242424242422</v>
      </c>
      <c r="AF8" s="13">
        <v>184745</v>
      </c>
      <c r="AG8" s="14">
        <v>17.201548079785635</v>
      </c>
      <c r="AH8" s="14">
        <v>59.093344880781615</v>
      </c>
      <c r="AI8" s="14">
        <v>35.681615199328803</v>
      </c>
      <c r="AJ8" s="14">
        <v>9.2573412355908484</v>
      </c>
      <c r="AK8" s="14">
        <v>99.346428381657503</v>
      </c>
      <c r="AL8" s="14">
        <v>90.337614678899101</v>
      </c>
      <c r="AM8" s="14">
        <v>34.173104583401297</v>
      </c>
      <c r="AN8" s="14">
        <v>70.690936106983656</v>
      </c>
      <c r="AO8" s="17"/>
      <c r="AP8" s="17"/>
      <c r="AQ8" s="17"/>
      <c r="AR8" s="17"/>
    </row>
    <row r="9" spans="1:44" ht="11.25" x14ac:dyDescent="0.2">
      <c r="A9" s="11" t="s">
        <v>641</v>
      </c>
      <c r="B9" s="14">
        <v>92.265189804800229</v>
      </c>
      <c r="C9" s="14">
        <v>91.818836507668053</v>
      </c>
      <c r="D9" s="14">
        <v>92.666029739594819</v>
      </c>
      <c r="E9" s="14">
        <v>90.2</v>
      </c>
      <c r="F9" s="14">
        <v>94.3</v>
      </c>
      <c r="G9" s="14">
        <v>88.3</v>
      </c>
      <c r="H9" s="14">
        <v>90.9</v>
      </c>
      <c r="I9" s="14">
        <v>92.2</v>
      </c>
      <c r="J9" s="14">
        <v>9.0458133495784701</v>
      </c>
      <c r="K9" s="14">
        <v>8.9708172161511897</v>
      </c>
      <c r="L9" s="14">
        <v>9.1131623429117372</v>
      </c>
      <c r="M9" s="14">
        <v>8.4663801088811237</v>
      </c>
      <c r="N9" s="14">
        <v>7.48</v>
      </c>
      <c r="O9" s="14">
        <v>9.83</v>
      </c>
      <c r="P9" s="14">
        <v>9.17</v>
      </c>
      <c r="Q9" s="14">
        <v>9.0399999999999991</v>
      </c>
      <c r="R9" s="14">
        <v>11.11857286585904</v>
      </c>
      <c r="S9" s="14">
        <v>11.28856242525816</v>
      </c>
      <c r="T9" s="14">
        <v>9.7115785445326015</v>
      </c>
      <c r="U9" s="14">
        <v>8.9126988010765835</v>
      </c>
      <c r="V9" s="14">
        <v>7.0401070373884584</v>
      </c>
      <c r="W9" s="14">
        <v>4.9030997166558565</v>
      </c>
      <c r="X9" s="14">
        <v>3.7528601760425468</v>
      </c>
      <c r="Y9" s="14">
        <v>88.307378255342869</v>
      </c>
      <c r="Z9" s="14">
        <v>89.920734612552522</v>
      </c>
      <c r="AA9" s="14">
        <v>92.11467095497278</v>
      </c>
      <c r="AB9" s="14">
        <v>94.186209801994096</v>
      </c>
      <c r="AC9" s="14">
        <v>97.529507873461228</v>
      </c>
      <c r="AD9" s="14">
        <v>908</v>
      </c>
      <c r="AE9" s="14">
        <f>472/908*100</f>
        <v>51.982378854625551</v>
      </c>
      <c r="AF9" s="13">
        <v>211414</v>
      </c>
      <c r="AG9" s="14">
        <v>19.877586157964924</v>
      </c>
      <c r="AH9" s="14">
        <v>59.852706064877445</v>
      </c>
      <c r="AI9" s="14">
        <v>36.853756137247295</v>
      </c>
      <c r="AJ9" s="14">
        <v>5.6390155411041549</v>
      </c>
      <c r="AK9" s="14">
        <v>99.3264847410409</v>
      </c>
      <c r="AL9" s="14">
        <v>91.251405574954106</v>
      </c>
      <c r="AM9" s="14">
        <v>42.107337163776897</v>
      </c>
      <c r="AN9" s="14">
        <v>72.236729627504488</v>
      </c>
      <c r="AO9" s="17"/>
      <c r="AP9" s="17"/>
      <c r="AQ9" s="17"/>
      <c r="AR9" s="17"/>
    </row>
    <row r="10" spans="1:44" ht="11.25" x14ac:dyDescent="0.2">
      <c r="A10" s="11" t="s">
        <v>642</v>
      </c>
      <c r="B10" s="14">
        <v>94.811158969194267</v>
      </c>
      <c r="C10" s="14">
        <v>95.020261718389278</v>
      </c>
      <c r="D10" s="14">
        <v>94.623510457568912</v>
      </c>
      <c r="E10" s="14">
        <v>93.4</v>
      </c>
      <c r="F10" s="14">
        <v>96</v>
      </c>
      <c r="G10" s="14">
        <v>89</v>
      </c>
      <c r="H10" s="14">
        <v>91</v>
      </c>
      <c r="I10" s="14">
        <v>94.899999999999991</v>
      </c>
      <c r="J10" s="14">
        <v>9.9123948724338717</v>
      </c>
      <c r="K10" s="14">
        <v>9.9788080351565256</v>
      </c>
      <c r="L10" s="14">
        <v>9.8527957940610857</v>
      </c>
      <c r="M10" s="14">
        <v>9.4367940869058149</v>
      </c>
      <c r="N10" s="14">
        <v>7.41</v>
      </c>
      <c r="O10" s="14">
        <v>10.43</v>
      </c>
      <c r="P10" s="14">
        <v>9.0399999999999991</v>
      </c>
      <c r="Q10" s="14">
        <v>9.9600000000000009</v>
      </c>
      <c r="R10" s="14">
        <v>11.455962323047014</v>
      </c>
      <c r="S10" s="14">
        <v>12.024059176411582</v>
      </c>
      <c r="T10" s="14">
        <v>10.420739514635532</v>
      </c>
      <c r="U10" s="14">
        <v>9.7075987036921241</v>
      </c>
      <c r="V10" s="14">
        <v>8.239750556331833</v>
      </c>
      <c r="W10" s="14">
        <v>6.1600099787950606</v>
      </c>
      <c r="X10" s="14">
        <v>5.0715138918751048</v>
      </c>
      <c r="Y10" s="14">
        <v>89.884435812679257</v>
      </c>
      <c r="Z10" s="14">
        <v>93.739153164160683</v>
      </c>
      <c r="AA10" s="14">
        <v>95.32178945576652</v>
      </c>
      <c r="AB10" s="14">
        <v>96.486345507738463</v>
      </c>
      <c r="AC10" s="14">
        <v>99.027119013547207</v>
      </c>
      <c r="AD10" s="14">
        <v>1598</v>
      </c>
      <c r="AE10" s="14">
        <f>691/1598*100</f>
        <v>43.241551939924904</v>
      </c>
      <c r="AF10" s="13">
        <v>424983</v>
      </c>
      <c r="AG10" s="14">
        <v>10.852198793834116</v>
      </c>
      <c r="AH10" s="14">
        <v>55.858234329373182</v>
      </c>
      <c r="AI10" s="14">
        <v>40.922813383123561</v>
      </c>
      <c r="AJ10" s="14">
        <v>6.0192457462676714</v>
      </c>
      <c r="AK10" s="14">
        <v>99.217481013213899</v>
      </c>
      <c r="AL10" s="14">
        <v>93.825110048880603</v>
      </c>
      <c r="AM10" s="14">
        <v>36.345821015132003</v>
      </c>
      <c r="AN10" s="14">
        <v>76.807598208417787</v>
      </c>
      <c r="AO10" s="17"/>
      <c r="AP10" s="17"/>
      <c r="AQ10" s="17"/>
      <c r="AR10" s="17"/>
    </row>
    <row r="11" spans="1:44" ht="11.25" x14ac:dyDescent="0.2">
      <c r="A11" s="11" t="s">
        <v>643</v>
      </c>
      <c r="B11" s="14">
        <v>93.067968675270009</v>
      </c>
      <c r="C11" s="14">
        <v>94.095779765555392</v>
      </c>
      <c r="D11" s="14">
        <v>92.122263954067165</v>
      </c>
      <c r="E11" s="14">
        <v>91.100000000000009</v>
      </c>
      <c r="F11" s="14">
        <v>95.7</v>
      </c>
      <c r="G11" s="14">
        <v>87.6</v>
      </c>
      <c r="H11" s="14">
        <v>88.7</v>
      </c>
      <c r="I11" s="14">
        <v>94.8</v>
      </c>
      <c r="J11" s="14">
        <v>9.1468114513542034</v>
      </c>
      <c r="K11" s="14">
        <v>9.2352025643102635</v>
      </c>
      <c r="L11" s="14">
        <v>9.0654814349484525</v>
      </c>
      <c r="M11" s="14">
        <v>8.4997117797820163</v>
      </c>
      <c r="N11" s="14">
        <v>7.15</v>
      </c>
      <c r="O11" s="14">
        <v>10.11</v>
      </c>
      <c r="P11" s="14">
        <v>7.74</v>
      </c>
      <c r="Q11" s="14">
        <v>9.7200000000000006</v>
      </c>
      <c r="R11" s="14">
        <v>11.194502856291576</v>
      </c>
      <c r="S11" s="14">
        <v>11.093672723363079</v>
      </c>
      <c r="T11" s="14">
        <v>9.5801597478641067</v>
      </c>
      <c r="U11" s="14">
        <v>8.9750524019335245</v>
      </c>
      <c r="V11" s="14">
        <v>7.4585319596083854</v>
      </c>
      <c r="W11" s="14">
        <v>5.4917376794219619</v>
      </c>
      <c r="X11" s="14">
        <v>3.9880057832895512</v>
      </c>
      <c r="Y11" s="14">
        <v>86.585801969069976</v>
      </c>
      <c r="Z11" s="14">
        <v>90.813964671560925</v>
      </c>
      <c r="AA11" s="14">
        <v>94.579416515175069</v>
      </c>
      <c r="AB11" s="14">
        <v>95.800223877503072</v>
      </c>
      <c r="AC11" s="14">
        <v>97.959411738411333</v>
      </c>
      <c r="AD11" s="14">
        <v>1325</v>
      </c>
      <c r="AE11" s="14">
        <f>841/1325*100</f>
        <v>63.471698113207545</v>
      </c>
      <c r="AF11" s="13">
        <v>201706</v>
      </c>
      <c r="AG11" s="14">
        <v>18.804101018313794</v>
      </c>
      <c r="AH11" s="14">
        <v>53.773299748110837</v>
      </c>
      <c r="AI11" s="14">
        <v>43.047858942065496</v>
      </c>
      <c r="AJ11" s="14">
        <v>5.9115608019486601</v>
      </c>
      <c r="AK11" s="14">
        <v>42.494022247634902</v>
      </c>
      <c r="AL11" s="14">
        <v>98.677879436393098</v>
      </c>
      <c r="AM11" s="14">
        <v>94.2618098583212</v>
      </c>
      <c r="AN11" s="14">
        <v>74.923826177275757</v>
      </c>
      <c r="AO11" s="17"/>
      <c r="AP11" s="17"/>
      <c r="AQ11" s="17"/>
      <c r="AR11" s="17"/>
    </row>
    <row r="12" spans="1:44" ht="11.25" x14ac:dyDescent="0.2">
      <c r="A12" s="11" t="s">
        <v>644</v>
      </c>
      <c r="B12" s="14">
        <v>94.747804466674424</v>
      </c>
      <c r="C12" s="14">
        <v>95.892907317464775</v>
      </c>
      <c r="D12" s="14">
        <v>93.800277668909715</v>
      </c>
      <c r="E12" s="14">
        <v>93.4</v>
      </c>
      <c r="F12" s="14">
        <v>95.9</v>
      </c>
      <c r="G12" s="14">
        <v>92.3</v>
      </c>
      <c r="H12" s="14">
        <v>92.7</v>
      </c>
      <c r="I12" s="14">
        <v>94.899999999999991</v>
      </c>
      <c r="J12" s="14">
        <v>9.2606141677329301</v>
      </c>
      <c r="K12" s="14">
        <v>9.3277084253201146</v>
      </c>
      <c r="L12" s="14">
        <v>9.2050963537687913</v>
      </c>
      <c r="M12" s="14">
        <v>8.6528878151068973</v>
      </c>
      <c r="N12" s="14">
        <v>7.45</v>
      </c>
      <c r="O12" s="14">
        <v>9.94</v>
      </c>
      <c r="P12" s="14">
        <v>7.92</v>
      </c>
      <c r="Q12" s="14">
        <v>9.4</v>
      </c>
      <c r="R12" s="14">
        <v>11.266972619788426</v>
      </c>
      <c r="S12" s="14">
        <v>11.326170615059503</v>
      </c>
      <c r="T12" s="14">
        <v>10.117299779354761</v>
      </c>
      <c r="U12" s="14">
        <v>9.3913242407076556</v>
      </c>
      <c r="V12" s="14">
        <v>6.899096283209893</v>
      </c>
      <c r="W12" s="14">
        <v>4.6635769262600348</v>
      </c>
      <c r="X12" s="14">
        <v>3.6380104581673307</v>
      </c>
      <c r="Y12" s="14">
        <v>89.64154778413085</v>
      </c>
      <c r="Z12" s="14">
        <v>93.903117129493339</v>
      </c>
      <c r="AA12" s="14">
        <v>94.804874177791106</v>
      </c>
      <c r="AB12" s="14">
        <v>97.087115566996346</v>
      </c>
      <c r="AC12" s="14">
        <v>98.453208125863796</v>
      </c>
      <c r="AD12" s="14">
        <v>564</v>
      </c>
      <c r="AE12" s="14">
        <f>376/563*100</f>
        <v>66.785079928952044</v>
      </c>
      <c r="AF12" s="13">
        <v>79400</v>
      </c>
      <c r="AG12" s="14">
        <v>23.619647355163721</v>
      </c>
      <c r="AH12" s="14">
        <v>42.948152261211867</v>
      </c>
      <c r="AI12" s="14">
        <v>54.720732154720238</v>
      </c>
      <c r="AJ12" s="14">
        <v>5.5976856867343656</v>
      </c>
      <c r="AK12" s="14">
        <v>39.8644963109695</v>
      </c>
      <c r="AL12" s="14">
        <v>99.434091482536104</v>
      </c>
      <c r="AM12" s="14">
        <v>93.406050627701205</v>
      </c>
      <c r="AN12" s="14">
        <v>73.480639671444052</v>
      </c>
      <c r="AO12" s="50"/>
      <c r="AP12" s="50"/>
      <c r="AQ12" s="50"/>
      <c r="AR12" s="50"/>
    </row>
    <row r="13" spans="1:44" ht="11.25" x14ac:dyDescent="0.2">
      <c r="A13" s="11" t="s">
        <v>645</v>
      </c>
      <c r="B13" s="14">
        <v>94.770863326808907</v>
      </c>
      <c r="C13" s="14">
        <v>95.471956178264989</v>
      </c>
      <c r="D13" s="14">
        <v>94.123248410616426</v>
      </c>
      <c r="E13" s="14">
        <v>93.600000000000009</v>
      </c>
      <c r="F13" s="14">
        <v>95.7</v>
      </c>
      <c r="G13" s="14">
        <v>92.7</v>
      </c>
      <c r="H13" s="14">
        <v>93.7</v>
      </c>
      <c r="I13" s="14">
        <v>95.1</v>
      </c>
      <c r="J13" s="14">
        <v>9.0612384541969302</v>
      </c>
      <c r="K13" s="14">
        <v>9.2044273158176662</v>
      </c>
      <c r="L13" s="14">
        <v>8.9289717474039296</v>
      </c>
      <c r="M13" s="14">
        <v>8.4963078569698993</v>
      </c>
      <c r="N13" s="14">
        <v>7.8</v>
      </c>
      <c r="O13" s="14">
        <v>9.6</v>
      </c>
      <c r="P13" s="14">
        <v>8.32</v>
      </c>
      <c r="Q13" s="14">
        <v>9.23</v>
      </c>
      <c r="R13" s="14">
        <v>10.886225701167985</v>
      </c>
      <c r="S13" s="14">
        <v>11.127728954177091</v>
      </c>
      <c r="T13" s="14">
        <v>9.6838769150446229</v>
      </c>
      <c r="U13" s="14">
        <v>8.7040984852322811</v>
      </c>
      <c r="V13" s="14">
        <v>7.1973693657471891</v>
      </c>
      <c r="W13" s="14">
        <v>4.943064690291548</v>
      </c>
      <c r="X13" s="14">
        <v>4.654553391171496</v>
      </c>
      <c r="Y13" s="14">
        <v>89.395739624883305</v>
      </c>
      <c r="Z13" s="14">
        <v>93.254439649339133</v>
      </c>
      <c r="AA13" s="14">
        <v>95.169680455784004</v>
      </c>
      <c r="AB13" s="14">
        <v>97.398045273360125</v>
      </c>
      <c r="AC13" s="14">
        <v>98.888718508429321</v>
      </c>
      <c r="AD13" s="14">
        <v>1146</v>
      </c>
      <c r="AE13" s="14">
        <f>715/1146*100</f>
        <v>62.390924956369986</v>
      </c>
      <c r="AF13" s="13">
        <v>176015</v>
      </c>
      <c r="AG13" s="14">
        <v>18.145612589836087</v>
      </c>
      <c r="AH13" s="14">
        <v>55.818538192767662</v>
      </c>
      <c r="AI13" s="14">
        <v>39.55685594977701</v>
      </c>
      <c r="AJ13" s="14">
        <v>8.3165605811375496</v>
      </c>
      <c r="AK13" s="14">
        <v>41.675476069799402</v>
      </c>
      <c r="AL13" s="14">
        <v>99.0077246191086</v>
      </c>
      <c r="AM13" s="14">
        <v>90.484590131804595</v>
      </c>
      <c r="AN13" s="14">
        <v>72.445990479677775</v>
      </c>
      <c r="AO13" s="50"/>
      <c r="AP13" s="50"/>
      <c r="AQ13" s="50"/>
      <c r="AR13" s="50"/>
    </row>
    <row r="14" spans="1:44" ht="11.25" x14ac:dyDescent="0.2">
      <c r="A14" s="11" t="s">
        <v>646</v>
      </c>
      <c r="B14" s="14">
        <v>95.618298885554481</v>
      </c>
      <c r="C14" s="14">
        <v>96.278448676265683</v>
      </c>
      <c r="D14" s="14">
        <v>94.995756795970323</v>
      </c>
      <c r="E14" s="14">
        <v>94.399999999999991</v>
      </c>
      <c r="F14" s="14">
        <v>96</v>
      </c>
      <c r="G14" s="14">
        <v>93.2</v>
      </c>
      <c r="H14" s="14">
        <v>93.600000000000009</v>
      </c>
      <c r="I14" s="14">
        <v>95.8</v>
      </c>
      <c r="J14" s="14">
        <v>9.4511884131479214</v>
      </c>
      <c r="K14" s="14">
        <v>9.4457152810032508</v>
      </c>
      <c r="L14" s="14">
        <v>9.456349749514084</v>
      </c>
      <c r="M14" s="14">
        <v>9.0018193546252956</v>
      </c>
      <c r="N14" s="14">
        <v>7.89</v>
      </c>
      <c r="O14" s="14">
        <v>9.6300000000000008</v>
      </c>
      <c r="P14" s="14">
        <v>8.81</v>
      </c>
      <c r="Q14" s="14">
        <v>9.5</v>
      </c>
      <c r="R14" s="14">
        <v>10.729895678092399</v>
      </c>
      <c r="S14" s="14">
        <v>11.633111905978538</v>
      </c>
      <c r="T14" s="14">
        <v>9.8917800533034086</v>
      </c>
      <c r="U14" s="14">
        <v>8.5922722029988474</v>
      </c>
      <c r="V14" s="14">
        <v>8.8117177097203729</v>
      </c>
      <c r="W14" s="14">
        <v>5.9507762879322517</v>
      </c>
      <c r="X14" s="14">
        <v>3.1157311157311156</v>
      </c>
      <c r="Y14" s="14">
        <v>90.961870390710814</v>
      </c>
      <c r="Z14" s="14">
        <v>93.172578157857842</v>
      </c>
      <c r="AA14" s="14">
        <v>97.406534186594811</v>
      </c>
      <c r="AB14" s="14">
        <v>97.610546553144744</v>
      </c>
      <c r="AC14" s="14">
        <v>98.498317079485631</v>
      </c>
      <c r="AD14" s="14">
        <v>82</v>
      </c>
      <c r="AE14" s="14">
        <f>30/82*100</f>
        <v>36.585365853658537</v>
      </c>
      <c r="AF14" s="13">
        <v>21662</v>
      </c>
      <c r="AG14" s="14">
        <v>7.5662450373926662</v>
      </c>
      <c r="AH14" s="14">
        <v>48.0426553411504</v>
      </c>
      <c r="AI14" s="14">
        <v>51.9573446588496</v>
      </c>
      <c r="AJ14" s="14">
        <v>0</v>
      </c>
      <c r="AK14" s="14">
        <v>98.779134295227493</v>
      </c>
      <c r="AL14" s="14">
        <v>94.992062346658997</v>
      </c>
      <c r="AM14" s="14">
        <v>43.754052301707397</v>
      </c>
      <c r="AN14" s="14">
        <v>74.789286383217828</v>
      </c>
      <c r="AO14" s="17"/>
      <c r="AP14" s="17"/>
      <c r="AQ14" s="17"/>
      <c r="AR14" s="17"/>
    </row>
    <row r="15" spans="1:44" ht="11.25" x14ac:dyDescent="0.2">
      <c r="A15" s="11" t="s">
        <v>647</v>
      </c>
      <c r="B15" s="14">
        <v>97.860580106838555</v>
      </c>
      <c r="C15" s="14">
        <v>97.828167030745064</v>
      </c>
      <c r="D15" s="14">
        <v>97.891607908198537</v>
      </c>
      <c r="E15" s="14">
        <v>97.3</v>
      </c>
      <c r="F15" s="14">
        <v>98</v>
      </c>
      <c r="G15" s="14">
        <v>95.2</v>
      </c>
      <c r="H15" s="14">
        <v>98.8</v>
      </c>
      <c r="I15" s="14">
        <v>97.5</v>
      </c>
      <c r="J15" s="14">
        <v>10.189077744911925</v>
      </c>
      <c r="K15" s="14">
        <v>10.527360040439783</v>
      </c>
      <c r="L15" s="14">
        <v>9.8652530070510167</v>
      </c>
      <c r="M15" s="14">
        <v>9.8715670681673124</v>
      </c>
      <c r="N15" s="14">
        <v>9.42</v>
      </c>
      <c r="O15" s="14">
        <v>10.23</v>
      </c>
      <c r="P15" s="14">
        <v>9.6199999999999992</v>
      </c>
      <c r="Q15" s="14">
        <v>10.33</v>
      </c>
      <c r="R15" s="14">
        <v>11.330734619325522</v>
      </c>
      <c r="S15" s="14">
        <v>12.514713070681395</v>
      </c>
      <c r="T15" s="14">
        <v>11.233568543913371</v>
      </c>
      <c r="U15" s="14">
        <v>9.6696687528621581</v>
      </c>
      <c r="V15" s="14">
        <v>8.4527119498667442</v>
      </c>
      <c r="W15" s="14">
        <v>6.4931634143103674</v>
      </c>
      <c r="X15" s="14">
        <v>5.063870776526378</v>
      </c>
      <c r="Y15" s="14">
        <v>96.30272522131574</v>
      </c>
      <c r="Z15" s="14">
        <v>97.672064777327932</v>
      </c>
      <c r="AA15" s="14">
        <v>97.593645354723151</v>
      </c>
      <c r="AB15" s="14">
        <v>99.33659546438318</v>
      </c>
      <c r="AC15" s="14">
        <v>98.578529288800112</v>
      </c>
      <c r="AD15" s="14">
        <v>86</v>
      </c>
      <c r="AE15" s="14">
        <f>15/86*100</f>
        <v>17.441860465116278</v>
      </c>
      <c r="AF15" s="13">
        <v>30598</v>
      </c>
      <c r="AG15" s="14">
        <v>1.4151251715798423</v>
      </c>
      <c r="AH15" s="14">
        <v>58.248905157199815</v>
      </c>
      <c r="AI15" s="14">
        <v>36.051375906922026</v>
      </c>
      <c r="AJ15" s="14">
        <v>9.7851091286539855</v>
      </c>
      <c r="AK15" s="14">
        <v>47.267759562841498</v>
      </c>
      <c r="AL15" s="14">
        <v>100</v>
      </c>
      <c r="AM15" s="14">
        <v>96.909620991253604</v>
      </c>
      <c r="AN15" s="14">
        <v>73.484920923294638</v>
      </c>
      <c r="AO15" s="17"/>
      <c r="AP15" s="17"/>
      <c r="AQ15" s="17"/>
      <c r="AR15" s="17"/>
    </row>
    <row r="16" spans="1:44" ht="11.25" x14ac:dyDescent="0.2">
      <c r="A16" s="11" t="s">
        <v>648</v>
      </c>
      <c r="B16" s="14">
        <v>98.170633972501363</v>
      </c>
      <c r="C16" s="14">
        <v>98.413368855679451</v>
      </c>
      <c r="D16" s="14">
        <v>97.955448639827054</v>
      </c>
      <c r="E16" s="14">
        <v>97.7</v>
      </c>
      <c r="F16" s="14">
        <v>98.2</v>
      </c>
      <c r="G16" s="14">
        <v>96.4</v>
      </c>
      <c r="H16" s="14">
        <v>97.399999999999991</v>
      </c>
      <c r="I16" s="14">
        <v>98.2</v>
      </c>
      <c r="J16" s="14">
        <v>11.194223220217493</v>
      </c>
      <c r="K16" s="14">
        <v>11.452330536333765</v>
      </c>
      <c r="L16" s="14">
        <v>10.965410171359537</v>
      </c>
      <c r="M16" s="14">
        <v>11.018006212909814</v>
      </c>
      <c r="N16" s="14">
        <v>9.57</v>
      </c>
      <c r="O16" s="14">
        <v>11.17</v>
      </c>
      <c r="P16" s="14">
        <v>9.91</v>
      </c>
      <c r="Q16" s="14">
        <v>11.17</v>
      </c>
      <c r="R16" s="14">
        <v>11.787428428115026</v>
      </c>
      <c r="S16" s="14">
        <v>12.990257322141812</v>
      </c>
      <c r="T16" s="14">
        <v>11.909776538209906</v>
      </c>
      <c r="U16" s="14">
        <v>11.098492371967193</v>
      </c>
      <c r="V16" s="14">
        <v>10.118299608825687</v>
      </c>
      <c r="W16" s="14">
        <v>8.5950633099669425</v>
      </c>
      <c r="X16" s="14">
        <v>7.547802553018875</v>
      </c>
      <c r="Y16" s="14">
        <v>96.234086516030132</v>
      </c>
      <c r="Z16" s="14">
        <v>97.400687880018026</v>
      </c>
      <c r="AA16" s="14">
        <v>98.220921790782086</v>
      </c>
      <c r="AB16" s="14">
        <v>99.38010037358066</v>
      </c>
      <c r="AC16" s="14">
        <v>99.875605916997728</v>
      </c>
      <c r="AD16" s="14">
        <v>2929</v>
      </c>
      <c r="AE16" s="14">
        <f>180/2929*100</f>
        <v>6.145442130419938</v>
      </c>
      <c r="AF16" s="13">
        <v>1344149</v>
      </c>
      <c r="AG16" s="14">
        <v>4.1401660083815228</v>
      </c>
      <c r="AH16" s="14">
        <v>31.409761864198092</v>
      </c>
      <c r="AI16" s="14">
        <v>57.975343507304622</v>
      </c>
      <c r="AJ16" s="14">
        <v>35.936559429568824</v>
      </c>
      <c r="AK16" s="14">
        <v>42.384009866869803</v>
      </c>
      <c r="AL16" s="14">
        <v>99.271912926105102</v>
      </c>
      <c r="AM16" s="14">
        <v>92.919931872754702</v>
      </c>
      <c r="AN16" s="14">
        <v>74.24250297070185</v>
      </c>
      <c r="AO16" s="17"/>
      <c r="AP16" s="17"/>
      <c r="AQ16" s="17"/>
      <c r="AR16" s="17"/>
    </row>
    <row r="17" spans="1:44" s="64" customFormat="1" ht="11.25" x14ac:dyDescent="0.2">
      <c r="A17" s="60" t="s">
        <v>649</v>
      </c>
      <c r="B17" s="66">
        <v>96.514300673452027</v>
      </c>
      <c r="C17" s="66">
        <v>96.702506994080935</v>
      </c>
      <c r="D17" s="66">
        <v>96.346091822006755</v>
      </c>
      <c r="E17" s="66">
        <v>95.5</v>
      </c>
      <c r="F17" s="66">
        <v>97.4</v>
      </c>
      <c r="G17" s="66">
        <v>90.7</v>
      </c>
      <c r="H17" s="66">
        <v>93.8</v>
      </c>
      <c r="I17" s="66">
        <v>96.6</v>
      </c>
      <c r="J17" s="66">
        <v>10.390406816993812</v>
      </c>
      <c r="K17" s="66">
        <v>10.544325727816316</v>
      </c>
      <c r="L17" s="66">
        <v>10.252842238298232</v>
      </c>
      <c r="M17" s="66">
        <v>10.029999999999999</v>
      </c>
      <c r="N17" s="66">
        <v>7.84</v>
      </c>
      <c r="O17" s="66">
        <v>10.71</v>
      </c>
      <c r="P17" s="66">
        <v>9.01</v>
      </c>
      <c r="Q17" s="65">
        <v>10.43</v>
      </c>
      <c r="R17" s="66">
        <v>11.537172625884226</v>
      </c>
      <c r="S17" s="66">
        <v>12.328341356098798</v>
      </c>
      <c r="T17" s="66">
        <v>11.068718718054246</v>
      </c>
      <c r="U17" s="66">
        <v>10.249801055757619</v>
      </c>
      <c r="V17" s="66">
        <v>8.9647149925619942</v>
      </c>
      <c r="W17" s="66">
        <v>7.1178206749715551</v>
      </c>
      <c r="X17" s="66">
        <v>6.0397144068072901</v>
      </c>
      <c r="Y17" s="66">
        <v>92.612635574412025</v>
      </c>
      <c r="Z17" s="66">
        <v>95.743865582168098</v>
      </c>
      <c r="AA17" s="66">
        <v>96.767217527521382</v>
      </c>
      <c r="AB17" s="66">
        <v>98.290534650380366</v>
      </c>
      <c r="AC17" s="66">
        <v>99.360140027692793</v>
      </c>
      <c r="AD17" s="66">
        <v>12116</v>
      </c>
      <c r="AE17" s="66">
        <v>35.861670518322882</v>
      </c>
      <c r="AF17" s="72">
        <v>3468782</v>
      </c>
      <c r="AG17" s="66">
        <v>9.0789793074341389</v>
      </c>
      <c r="AH17" s="66">
        <v>43.626581318745309</v>
      </c>
      <c r="AI17" s="66">
        <v>49.65728604449631</v>
      </c>
      <c r="AJ17" s="66">
        <v>15.953215733537855</v>
      </c>
      <c r="AK17" s="66">
        <v>42.570519485417897</v>
      </c>
      <c r="AL17" s="66">
        <v>99.154302296012702</v>
      </c>
      <c r="AM17" s="66">
        <v>92.992875976997595</v>
      </c>
      <c r="AN17" s="66">
        <v>74.352235123132601</v>
      </c>
      <c r="AO17" s="63"/>
      <c r="AP17" s="63"/>
      <c r="AQ17" s="63"/>
      <c r="AR17" s="63"/>
    </row>
    <row r="18" spans="1:44" x14ac:dyDescent="0.25">
      <c r="B18" s="45"/>
      <c r="E18" s="45"/>
      <c r="F18" s="45"/>
      <c r="G18" s="45"/>
      <c r="H18" s="14"/>
      <c r="I18" s="14"/>
      <c r="J18" s="45"/>
      <c r="K18" s="14"/>
      <c r="L18" s="14"/>
      <c r="M18" s="14"/>
      <c r="N18" s="14"/>
      <c r="O18" s="14"/>
      <c r="P18" s="14"/>
    </row>
    <row r="19" spans="1:44" x14ac:dyDescent="0.25">
      <c r="H19" s="14"/>
      <c r="I19" s="14"/>
      <c r="K19" s="14"/>
      <c r="L19" s="14"/>
      <c r="M19" s="14"/>
      <c r="N19" s="14"/>
      <c r="O19" s="14"/>
      <c r="P19" s="14"/>
    </row>
    <row r="20" spans="1:44" x14ac:dyDescent="0.25">
      <c r="B20" s="45"/>
      <c r="H20" s="14"/>
      <c r="I20" s="14"/>
      <c r="K20" s="14"/>
      <c r="L20" s="14"/>
      <c r="M20" s="14"/>
      <c r="N20" s="14"/>
      <c r="O20" s="14"/>
      <c r="P20" s="14"/>
    </row>
    <row r="21" spans="1:44" x14ac:dyDescent="0.25">
      <c r="K21" s="14"/>
      <c r="L21" s="14"/>
      <c r="M21" s="14"/>
      <c r="N21" s="14"/>
      <c r="O21" s="14"/>
      <c r="P21" s="14"/>
    </row>
    <row r="22" spans="1:44" x14ac:dyDescent="0.25">
      <c r="L22" s="14"/>
      <c r="M22" s="14"/>
      <c r="N22" s="14"/>
      <c r="O22" s="14"/>
      <c r="P22" s="14"/>
    </row>
    <row r="23" spans="1:44" x14ac:dyDescent="0.25">
      <c r="I23" s="14"/>
      <c r="J23" s="14"/>
      <c r="K23" s="14"/>
      <c r="L23" s="14"/>
      <c r="M23" s="14"/>
      <c r="N23"/>
      <c r="Q23" s="43"/>
    </row>
    <row r="24" spans="1:44" ht="16.5" customHeight="1" x14ac:dyDescent="0.25">
      <c r="I24" s="14"/>
      <c r="J24" s="14"/>
      <c r="K24" s="14"/>
      <c r="L24"/>
      <c r="Q24" s="43"/>
    </row>
    <row r="25" spans="1:44" x14ac:dyDescent="0.25">
      <c r="I25" s="14"/>
      <c r="J25" s="14"/>
      <c r="K25" s="14"/>
      <c r="L25"/>
      <c r="Q25" s="43"/>
    </row>
    <row r="26" spans="1:44" x14ac:dyDescent="0.25">
      <c r="I26" s="14"/>
      <c r="J26" s="14"/>
      <c r="K26" s="14"/>
      <c r="L26"/>
      <c r="Q26" s="43"/>
    </row>
    <row r="27" spans="1:44" x14ac:dyDescent="0.25">
      <c r="I27" s="14"/>
      <c r="J27" s="14"/>
      <c r="K27" s="14"/>
      <c r="L27"/>
      <c r="Q27" s="43"/>
    </row>
    <row r="28" spans="1:44" x14ac:dyDescent="0.25">
      <c r="L28"/>
      <c r="Q28" s="43"/>
    </row>
    <row r="29" spans="1:44" x14ac:dyDescent="0.25">
      <c r="L29"/>
      <c r="Q29" s="43"/>
    </row>
    <row r="30" spans="1:44" x14ac:dyDescent="0.25">
      <c r="L30"/>
      <c r="Q30" s="43"/>
    </row>
    <row r="31" spans="1:44" x14ac:dyDescent="0.25">
      <c r="L31"/>
      <c r="Q31" s="43"/>
    </row>
    <row r="32" spans="1:44" x14ac:dyDescent="0.25">
      <c r="L32"/>
      <c r="Q32" s="43"/>
    </row>
    <row r="33" spans="12:17" x14ac:dyDescent="0.25">
      <c r="L33"/>
      <c r="Q33" s="43"/>
    </row>
    <row r="34" spans="12:17" x14ac:dyDescent="0.25">
      <c r="L34"/>
      <c r="Q34" s="43"/>
    </row>
    <row r="35" spans="12:17" x14ac:dyDescent="0.25">
      <c r="L35"/>
      <c r="Q35" s="43"/>
    </row>
    <row r="36" spans="12:17" x14ac:dyDescent="0.25">
      <c r="L36"/>
      <c r="Q36" s="43"/>
    </row>
    <row r="37" spans="12:17" x14ac:dyDescent="0.25">
      <c r="L37"/>
      <c r="Q37" s="43"/>
    </row>
    <row r="38" spans="12:17" x14ac:dyDescent="0.25">
      <c r="L38"/>
      <c r="Q38" s="43"/>
    </row>
    <row r="39" spans="12:17" x14ac:dyDescent="0.25">
      <c r="L39"/>
      <c r="Q39" s="43"/>
    </row>
    <row r="40" spans="12:17" x14ac:dyDescent="0.25">
      <c r="L40"/>
      <c r="Q40" s="43"/>
    </row>
    <row r="41" spans="12:17" x14ac:dyDescent="0.25">
      <c r="N41"/>
      <c r="Q41" s="43"/>
    </row>
    <row r="42" spans="12:17" x14ac:dyDescent="0.25">
      <c r="N42"/>
      <c r="Q42" s="43"/>
    </row>
  </sheetData>
  <phoneticPr fontId="15" type="noConversion"/>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workbookViewId="0">
      <selection activeCell="C41" sqref="C41"/>
    </sheetView>
  </sheetViews>
  <sheetFormatPr baseColWidth="10" defaultColWidth="19.625" defaultRowHeight="11.25" customHeight="1" x14ac:dyDescent="0.2"/>
  <cols>
    <col min="1" max="1" width="19.625" style="21"/>
    <col min="2" max="2" width="56.125" style="21" customWidth="1"/>
    <col min="3" max="3" width="78.125" style="21" customWidth="1"/>
    <col min="4" max="4" width="22.875" style="21" customWidth="1"/>
    <col min="5" max="5" width="8.375" style="21" customWidth="1"/>
    <col min="6" max="16384" width="19.625" style="21"/>
  </cols>
  <sheetData>
    <row r="2" spans="1:5" ht="11.25" customHeight="1" x14ac:dyDescent="0.2">
      <c r="A2" s="22" t="s">
        <v>569</v>
      </c>
      <c r="B2" s="22" t="s">
        <v>570</v>
      </c>
      <c r="C2" s="22" t="s">
        <v>571</v>
      </c>
      <c r="D2" s="22" t="s">
        <v>572</v>
      </c>
      <c r="E2" s="22" t="s">
        <v>573</v>
      </c>
    </row>
    <row r="3" spans="1:5" s="51" customFormat="1" ht="11.25" customHeight="1" x14ac:dyDescent="0.2">
      <c r="A3" s="25" t="s">
        <v>8</v>
      </c>
      <c r="B3" s="38" t="s">
        <v>22</v>
      </c>
      <c r="C3" s="25" t="s">
        <v>895</v>
      </c>
      <c r="D3" s="25" t="s">
        <v>817</v>
      </c>
      <c r="E3" s="25">
        <v>2009</v>
      </c>
    </row>
    <row r="4" spans="1:5" s="51" customFormat="1" ht="11.25" customHeight="1" x14ac:dyDescent="0.2">
      <c r="A4" s="25" t="s">
        <v>9</v>
      </c>
      <c r="B4" s="38" t="s">
        <v>23</v>
      </c>
      <c r="C4" s="25" t="s">
        <v>895</v>
      </c>
      <c r="D4" s="25" t="s">
        <v>817</v>
      </c>
      <c r="E4" s="25">
        <v>2009</v>
      </c>
    </row>
    <row r="5" spans="1:5" s="51" customFormat="1" ht="11.25" customHeight="1" x14ac:dyDescent="0.2">
      <c r="A5" s="25" t="s">
        <v>10</v>
      </c>
      <c r="B5" s="38" t="s">
        <v>24</v>
      </c>
      <c r="C5" s="25" t="s">
        <v>895</v>
      </c>
      <c r="D5" s="25" t="s">
        <v>817</v>
      </c>
      <c r="E5" s="25">
        <v>2009</v>
      </c>
    </row>
    <row r="6" spans="1:5" s="51" customFormat="1" ht="11.25" customHeight="1" x14ac:dyDescent="0.2">
      <c r="A6" s="25" t="s">
        <v>11</v>
      </c>
      <c r="B6" s="38" t="s">
        <v>25</v>
      </c>
      <c r="C6" s="25" t="s">
        <v>896</v>
      </c>
      <c r="D6" s="25" t="s">
        <v>817</v>
      </c>
      <c r="E6" s="25">
        <v>2009</v>
      </c>
    </row>
    <row r="7" spans="1:5" s="51" customFormat="1" ht="11.25" customHeight="1" x14ac:dyDescent="0.2">
      <c r="A7" s="25" t="s">
        <v>12</v>
      </c>
      <c r="B7" s="38" t="s">
        <v>26</v>
      </c>
      <c r="C7" s="25" t="s">
        <v>896</v>
      </c>
      <c r="D7" s="25" t="s">
        <v>817</v>
      </c>
      <c r="E7" s="25">
        <v>2009</v>
      </c>
    </row>
    <row r="8" spans="1:5" s="51" customFormat="1" ht="11.25" customHeight="1" x14ac:dyDescent="0.2">
      <c r="A8" s="25" t="s">
        <v>13</v>
      </c>
      <c r="B8" s="38" t="s">
        <v>27</v>
      </c>
      <c r="C8" s="25" t="s">
        <v>896</v>
      </c>
      <c r="D8" s="25" t="s">
        <v>817</v>
      </c>
      <c r="E8" s="25">
        <v>2009</v>
      </c>
    </row>
    <row r="9" spans="1:5" s="51" customFormat="1" ht="11.25" customHeight="1" x14ac:dyDescent="0.2">
      <c r="A9" s="25" t="s">
        <v>14</v>
      </c>
      <c r="B9" s="38" t="s">
        <v>28</v>
      </c>
      <c r="C9" s="25" t="s">
        <v>897</v>
      </c>
      <c r="D9" s="25" t="s">
        <v>817</v>
      </c>
      <c r="E9" s="25">
        <v>2009</v>
      </c>
    </row>
    <row r="10" spans="1:5" s="51" customFormat="1" ht="11.25" customHeight="1" x14ac:dyDescent="0.2">
      <c r="A10" s="25" t="s">
        <v>15</v>
      </c>
      <c r="B10" s="38" t="s">
        <v>29</v>
      </c>
      <c r="C10" s="25" t="s">
        <v>897</v>
      </c>
      <c r="D10" s="25" t="s">
        <v>817</v>
      </c>
      <c r="E10" s="25">
        <v>2009</v>
      </c>
    </row>
    <row r="11" spans="1:5" s="51" customFormat="1" ht="11.25" customHeight="1" x14ac:dyDescent="0.2">
      <c r="A11" s="25" t="s">
        <v>16</v>
      </c>
      <c r="B11" s="38" t="s">
        <v>30</v>
      </c>
      <c r="C11" s="25" t="s">
        <v>897</v>
      </c>
      <c r="D11" s="25" t="s">
        <v>817</v>
      </c>
      <c r="E11" s="25">
        <v>2009</v>
      </c>
    </row>
    <row r="12" spans="1:5" s="52" customFormat="1" ht="11.25" customHeight="1" x14ac:dyDescent="0.2">
      <c r="A12" s="9" t="s">
        <v>434</v>
      </c>
      <c r="B12" s="39" t="s">
        <v>435</v>
      </c>
      <c r="C12" s="9" t="s">
        <v>585</v>
      </c>
      <c r="D12" s="9" t="s">
        <v>817</v>
      </c>
      <c r="E12" s="9">
        <v>2009</v>
      </c>
    </row>
    <row r="13" spans="1:5" s="52" customFormat="1" ht="11.25" customHeight="1" x14ac:dyDescent="0.2">
      <c r="A13" s="9" t="s">
        <v>486</v>
      </c>
      <c r="B13" s="39" t="s">
        <v>487</v>
      </c>
      <c r="C13" s="9" t="s">
        <v>585</v>
      </c>
      <c r="D13" s="9" t="s">
        <v>817</v>
      </c>
      <c r="E13" s="9">
        <v>2009</v>
      </c>
    </row>
    <row r="14" spans="1:5" s="52" customFormat="1" ht="11.25" customHeight="1" x14ac:dyDescent="0.2">
      <c r="A14" s="9" t="s">
        <v>488</v>
      </c>
      <c r="B14" s="39" t="s">
        <v>489</v>
      </c>
      <c r="C14" s="9" t="s">
        <v>585</v>
      </c>
      <c r="D14" s="9" t="s">
        <v>817</v>
      </c>
      <c r="E14" s="9">
        <v>2009</v>
      </c>
    </row>
    <row r="15" spans="1:5" s="52" customFormat="1" ht="11.25" customHeight="1" x14ac:dyDescent="0.2">
      <c r="A15" s="9" t="s">
        <v>495</v>
      </c>
      <c r="B15" s="39" t="s">
        <v>490</v>
      </c>
      <c r="C15" s="9" t="s">
        <v>585</v>
      </c>
      <c r="D15" s="9" t="s">
        <v>817</v>
      </c>
      <c r="E15" s="9">
        <v>2009</v>
      </c>
    </row>
    <row r="16" spans="1:5" s="52" customFormat="1" ht="11.25" customHeight="1" x14ac:dyDescent="0.2">
      <c r="A16" s="9" t="s">
        <v>496</v>
      </c>
      <c r="B16" s="39" t="s">
        <v>491</v>
      </c>
      <c r="C16" s="9" t="s">
        <v>585</v>
      </c>
      <c r="D16" s="9" t="s">
        <v>817</v>
      </c>
      <c r="E16" s="9">
        <v>2009</v>
      </c>
    </row>
    <row r="17" spans="1:5" s="52" customFormat="1" ht="11.25" customHeight="1" x14ac:dyDescent="0.2">
      <c r="A17" s="9" t="s">
        <v>497</v>
      </c>
      <c r="B17" s="39" t="s">
        <v>492</v>
      </c>
      <c r="C17" s="9" t="s">
        <v>585</v>
      </c>
      <c r="D17" s="9" t="s">
        <v>817</v>
      </c>
      <c r="E17" s="9">
        <v>2009</v>
      </c>
    </row>
    <row r="18" spans="1:5" s="52" customFormat="1" ht="11.25" customHeight="1" x14ac:dyDescent="0.2">
      <c r="A18" s="9" t="s">
        <v>498</v>
      </c>
      <c r="B18" s="39" t="s">
        <v>493</v>
      </c>
      <c r="C18" s="9" t="s">
        <v>585</v>
      </c>
      <c r="D18" s="9" t="s">
        <v>817</v>
      </c>
      <c r="E18" s="9">
        <v>2009</v>
      </c>
    </row>
    <row r="19" spans="1:5" s="52" customFormat="1" ht="11.25" customHeight="1" x14ac:dyDescent="0.2">
      <c r="A19" s="9" t="s">
        <v>499</v>
      </c>
      <c r="B19" s="39" t="s">
        <v>494</v>
      </c>
      <c r="C19" s="9" t="s">
        <v>585</v>
      </c>
      <c r="D19" s="9" t="s">
        <v>817</v>
      </c>
      <c r="E19" s="9">
        <v>2009</v>
      </c>
    </row>
    <row r="20" spans="1:5" s="52" customFormat="1" ht="11.25" customHeight="1" x14ac:dyDescent="0.2">
      <c r="A20" s="9" t="s">
        <v>31</v>
      </c>
      <c r="B20" s="39" t="s">
        <v>478</v>
      </c>
      <c r="C20" s="9" t="s">
        <v>477</v>
      </c>
      <c r="D20" s="9" t="s">
        <v>817</v>
      </c>
      <c r="E20" s="9">
        <v>2009</v>
      </c>
    </row>
    <row r="21" spans="1:5" s="52" customFormat="1" ht="11.25" customHeight="1" x14ac:dyDescent="0.2">
      <c r="A21" s="9" t="s">
        <v>32</v>
      </c>
      <c r="B21" s="39" t="s">
        <v>479</v>
      </c>
      <c r="C21" s="9" t="s">
        <v>477</v>
      </c>
      <c r="D21" s="9" t="s">
        <v>817</v>
      </c>
      <c r="E21" s="9">
        <v>2009</v>
      </c>
    </row>
    <row r="22" spans="1:5" s="52" customFormat="1" ht="11.25" customHeight="1" x14ac:dyDescent="0.2">
      <c r="A22" s="9" t="s">
        <v>33</v>
      </c>
      <c r="B22" s="39" t="s">
        <v>480</v>
      </c>
      <c r="C22" s="9" t="s">
        <v>477</v>
      </c>
      <c r="D22" s="9" t="s">
        <v>817</v>
      </c>
      <c r="E22" s="9">
        <v>2009</v>
      </c>
    </row>
    <row r="23" spans="1:5" s="52" customFormat="1" ht="11.25" customHeight="1" x14ac:dyDescent="0.2">
      <c r="A23" s="9" t="s">
        <v>17</v>
      </c>
      <c r="B23" s="39" t="s">
        <v>481</v>
      </c>
      <c r="C23" s="9" t="s">
        <v>477</v>
      </c>
      <c r="D23" s="9" t="s">
        <v>817</v>
      </c>
      <c r="E23" s="9">
        <v>2009</v>
      </c>
    </row>
    <row r="24" spans="1:5" s="52" customFormat="1" ht="11.25" customHeight="1" x14ac:dyDescent="0.2">
      <c r="A24" s="9" t="s">
        <v>18</v>
      </c>
      <c r="B24" s="39" t="s">
        <v>482</v>
      </c>
      <c r="C24" s="9" t="s">
        <v>477</v>
      </c>
      <c r="D24" s="9" t="s">
        <v>817</v>
      </c>
      <c r="E24" s="9">
        <v>2009</v>
      </c>
    </row>
    <row r="25" spans="1:5" s="52" customFormat="1" ht="11.25" customHeight="1" x14ac:dyDescent="0.2">
      <c r="A25" s="9" t="s">
        <v>19</v>
      </c>
      <c r="B25" s="39" t="s">
        <v>483</v>
      </c>
      <c r="C25" s="9" t="s">
        <v>477</v>
      </c>
      <c r="D25" s="9" t="s">
        <v>817</v>
      </c>
      <c r="E25" s="9">
        <v>2009</v>
      </c>
    </row>
    <row r="26" spans="1:5" s="52" customFormat="1" ht="11.25" customHeight="1" x14ac:dyDescent="0.2">
      <c r="A26" s="9" t="s">
        <v>20</v>
      </c>
      <c r="B26" s="39" t="s">
        <v>484</v>
      </c>
      <c r="C26" s="9" t="s">
        <v>477</v>
      </c>
      <c r="D26" s="9" t="s">
        <v>817</v>
      </c>
      <c r="E26" s="9">
        <v>2009</v>
      </c>
    </row>
    <row r="27" spans="1:5" s="52" customFormat="1" ht="11.25" customHeight="1" x14ac:dyDescent="0.2">
      <c r="A27" s="9" t="s">
        <v>21</v>
      </c>
      <c r="B27" s="39" t="s">
        <v>485</v>
      </c>
      <c r="C27" s="9" t="s">
        <v>477</v>
      </c>
      <c r="D27" s="9" t="s">
        <v>817</v>
      </c>
      <c r="E27" s="9">
        <v>2009</v>
      </c>
    </row>
  </sheetData>
  <phoneticPr fontId="15" type="noConversion"/>
  <pageMargins left="0.75" right="0.75" top="1" bottom="1"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workbookViewId="0">
      <pane xSplit="1" ySplit="1" topLeftCell="B2" activePane="bottomRight" state="frozen"/>
      <selection pane="topRight" activeCell="B1" sqref="B1"/>
      <selection pane="bottomLeft" activeCell="A2" sqref="A2"/>
      <selection pane="bottomRight" activeCell="J31" sqref="J31"/>
    </sheetView>
  </sheetViews>
  <sheetFormatPr baseColWidth="10" defaultColWidth="10.875" defaultRowHeight="11.25" x14ac:dyDescent="0.2"/>
  <cols>
    <col min="1" max="1" width="5.625" style="21" bestFit="1" customWidth="1"/>
    <col min="2" max="2" width="16.375" style="21" bestFit="1" customWidth="1"/>
    <col min="3" max="3" width="17" style="21" bestFit="1" customWidth="1"/>
    <col min="4" max="4" width="17.25" style="21" bestFit="1" customWidth="1"/>
    <col min="5" max="5" width="13.75" style="21" bestFit="1" customWidth="1"/>
    <col min="6" max="6" width="14.375" style="21" bestFit="1" customWidth="1"/>
    <col min="7" max="7" width="14.625" style="21" bestFit="1" customWidth="1"/>
    <col min="8" max="8" width="13" style="21" bestFit="1" customWidth="1"/>
    <col min="9" max="9" width="13.625" style="21" bestFit="1" customWidth="1"/>
    <col min="10" max="10" width="13.875" style="21" bestFit="1" customWidth="1"/>
    <col min="11" max="11" width="10.875" style="21"/>
    <col min="12" max="12" width="11.625" style="21" bestFit="1" customWidth="1"/>
    <col min="13" max="14" width="11.875" style="21" bestFit="1" customWidth="1"/>
    <col min="15" max="15" width="12.125" style="21" bestFit="1" customWidth="1"/>
    <col min="16" max="16" width="12.375" style="21" bestFit="1" customWidth="1"/>
    <col min="17" max="17" width="12.875" style="21" bestFit="1" customWidth="1"/>
    <col min="18" max="18" width="12.625" style="21" bestFit="1" customWidth="1"/>
    <col min="19" max="19" width="9" style="21" bestFit="1" customWidth="1"/>
    <col min="20" max="20" width="9.625" style="21" bestFit="1" customWidth="1"/>
    <col min="21" max="22" width="9.875" style="21" bestFit="1" customWidth="1"/>
    <col min="23" max="23" width="10.125" style="21" bestFit="1" customWidth="1"/>
    <col min="24" max="24" width="10.375" style="21" bestFit="1" customWidth="1"/>
    <col min="25" max="25" width="10.875" style="21" bestFit="1" customWidth="1"/>
    <col min="26" max="26" width="10.625" style="21" bestFit="1" customWidth="1"/>
    <col min="27" max="16384" width="10.875" style="21"/>
  </cols>
  <sheetData>
    <row r="1" spans="1:26" ht="12" customHeight="1" x14ac:dyDescent="0.2">
      <c r="A1" s="26" t="s">
        <v>633</v>
      </c>
      <c r="B1" s="21" t="s">
        <v>8</v>
      </c>
      <c r="C1" s="21" t="s">
        <v>9</v>
      </c>
      <c r="D1" s="21" t="s">
        <v>10</v>
      </c>
      <c r="E1" s="21" t="s">
        <v>11</v>
      </c>
      <c r="F1" s="21" t="s">
        <v>12</v>
      </c>
      <c r="G1" s="21" t="s">
        <v>13</v>
      </c>
      <c r="H1" s="21" t="s">
        <v>14</v>
      </c>
      <c r="I1" s="21" t="s">
        <v>15</v>
      </c>
      <c r="J1" s="21" t="s">
        <v>16</v>
      </c>
      <c r="K1" s="9" t="s">
        <v>434</v>
      </c>
      <c r="L1" s="21" t="s">
        <v>445</v>
      </c>
      <c r="M1" s="21" t="s">
        <v>446</v>
      </c>
      <c r="N1" s="21" t="s">
        <v>447</v>
      </c>
      <c r="O1" s="21" t="s">
        <v>448</v>
      </c>
      <c r="P1" s="21" t="s">
        <v>449</v>
      </c>
      <c r="Q1" s="21" t="s">
        <v>450</v>
      </c>
      <c r="R1" s="21" t="s">
        <v>451</v>
      </c>
      <c r="S1" s="21" t="s">
        <v>31</v>
      </c>
      <c r="T1" s="21" t="s">
        <v>32</v>
      </c>
      <c r="U1" s="21" t="s">
        <v>33</v>
      </c>
      <c r="V1" s="21" t="s">
        <v>17</v>
      </c>
      <c r="W1" s="21" t="s">
        <v>18</v>
      </c>
      <c r="X1" s="21" t="s">
        <v>19</v>
      </c>
      <c r="Y1" s="21" t="s">
        <v>20</v>
      </c>
      <c r="Z1" s="21" t="s">
        <v>21</v>
      </c>
    </row>
    <row r="2" spans="1:26" x14ac:dyDescent="0.2">
      <c r="A2" s="26" t="s">
        <v>634</v>
      </c>
      <c r="B2" s="27">
        <v>7.2</v>
      </c>
      <c r="C2" s="27">
        <v>0.1</v>
      </c>
      <c r="D2" s="27">
        <v>80.599999999999994</v>
      </c>
      <c r="E2" s="27">
        <v>2.9</v>
      </c>
      <c r="F2" s="27">
        <v>0.7</v>
      </c>
      <c r="G2" s="27">
        <v>26.2</v>
      </c>
      <c r="H2" s="27">
        <v>1.0909252827500222</v>
      </c>
      <c r="I2" s="27">
        <v>0.87228479976543605</v>
      </c>
      <c r="J2" s="27">
        <v>3.334168964652795</v>
      </c>
      <c r="K2" s="40">
        <v>42.199999999999996</v>
      </c>
      <c r="L2" s="17">
        <v>45.800000000000004</v>
      </c>
      <c r="M2" s="17">
        <v>7.9</v>
      </c>
      <c r="N2" s="21">
        <v>29.4</v>
      </c>
      <c r="O2" s="21">
        <v>34.4</v>
      </c>
      <c r="P2" s="21">
        <v>42.3</v>
      </c>
      <c r="Q2" s="21">
        <v>50.5</v>
      </c>
      <c r="R2" s="21">
        <v>55.300000000000004</v>
      </c>
      <c r="S2" s="27">
        <v>69.099999999999994</v>
      </c>
      <c r="T2" s="27">
        <v>69.5</v>
      </c>
      <c r="U2" s="27">
        <v>44.7</v>
      </c>
      <c r="V2" s="27">
        <v>61.7</v>
      </c>
      <c r="W2" s="27">
        <v>52.6</v>
      </c>
      <c r="X2" s="27">
        <v>70.399999999999991</v>
      </c>
      <c r="Y2" s="27">
        <v>73.599999999999994</v>
      </c>
      <c r="Z2" s="27">
        <v>76.2</v>
      </c>
    </row>
    <row r="3" spans="1:26" x14ac:dyDescent="0.2">
      <c r="A3" s="26" t="s">
        <v>635</v>
      </c>
      <c r="B3" s="27">
        <v>4.5307696315981447</v>
      </c>
      <c r="C3" s="27">
        <v>2</v>
      </c>
      <c r="D3" s="27">
        <v>43.5</v>
      </c>
      <c r="E3" s="27">
        <v>1.6439997915689646</v>
      </c>
      <c r="F3" s="27">
        <v>1.1018252879298158</v>
      </c>
      <c r="G3" s="27">
        <v>10.127954890479289</v>
      </c>
      <c r="H3" s="27">
        <v>0.85326455109165755</v>
      </c>
      <c r="I3" s="27">
        <v>0.64307790389865982</v>
      </c>
      <c r="J3" s="27">
        <v>4.1422684883973107</v>
      </c>
      <c r="K3" s="40">
        <v>36.700000000000003</v>
      </c>
      <c r="L3" s="17">
        <v>38.299999999999997</v>
      </c>
      <c r="M3" s="17">
        <v>16.5</v>
      </c>
      <c r="N3" s="21">
        <v>25.3</v>
      </c>
      <c r="O3" s="21">
        <v>35.799999999999997</v>
      </c>
      <c r="P3" s="21">
        <v>34</v>
      </c>
      <c r="Q3" s="21">
        <v>38.1</v>
      </c>
      <c r="R3" s="21">
        <v>53.900000000000006</v>
      </c>
      <c r="S3" s="27">
        <v>73.599999999999994</v>
      </c>
      <c r="T3" s="27">
        <v>75</v>
      </c>
      <c r="U3" s="27">
        <v>36.299999999999997</v>
      </c>
      <c r="V3" s="27">
        <v>57.8</v>
      </c>
      <c r="W3" s="27">
        <v>71.599999999999994</v>
      </c>
      <c r="X3" s="27">
        <v>67</v>
      </c>
      <c r="Y3" s="27">
        <v>80.600000000000009</v>
      </c>
      <c r="Z3" s="27">
        <v>81</v>
      </c>
    </row>
    <row r="4" spans="1:26" x14ac:dyDescent="0.2">
      <c r="A4" s="26" t="s">
        <v>636</v>
      </c>
      <c r="B4" s="27">
        <v>1.6</v>
      </c>
      <c r="C4" s="27">
        <v>1</v>
      </c>
      <c r="D4" s="27">
        <v>32.200000000000003</v>
      </c>
      <c r="E4" s="27">
        <v>0.75939944886129673</v>
      </c>
      <c r="F4" s="27">
        <v>0.47968784011480259</v>
      </c>
      <c r="G4" s="27">
        <v>16.21380846325167</v>
      </c>
      <c r="H4" s="27">
        <v>1.5900668334864274</v>
      </c>
      <c r="I4" s="27">
        <v>1.5865977636066075</v>
      </c>
      <c r="J4" s="27">
        <v>1.7817371937639199</v>
      </c>
      <c r="K4" s="40">
        <v>45.5</v>
      </c>
      <c r="L4" s="17">
        <v>46.2</v>
      </c>
      <c r="M4" s="17">
        <v>22.1</v>
      </c>
      <c r="N4" s="21">
        <v>30.7</v>
      </c>
      <c r="O4" s="21">
        <v>31.4</v>
      </c>
      <c r="P4" s="21">
        <v>48.699999999999996</v>
      </c>
      <c r="Q4" s="21">
        <v>52.1</v>
      </c>
      <c r="R4" s="21">
        <v>70.3</v>
      </c>
      <c r="S4" s="27">
        <v>75.3</v>
      </c>
      <c r="T4" s="27">
        <v>75.599999999999994</v>
      </c>
      <c r="U4" s="27">
        <v>47.4</v>
      </c>
      <c r="V4" s="27">
        <v>49.7</v>
      </c>
      <c r="W4" s="27">
        <v>59.199999999999996</v>
      </c>
      <c r="X4" s="27">
        <v>69.5</v>
      </c>
      <c r="Y4" s="27">
        <v>75.400000000000006</v>
      </c>
      <c r="Z4" s="27">
        <v>92</v>
      </c>
    </row>
    <row r="5" spans="1:26" x14ac:dyDescent="0.2">
      <c r="A5" s="26" t="s">
        <v>637</v>
      </c>
      <c r="B5" s="27">
        <v>3.9</v>
      </c>
      <c r="C5" s="27">
        <v>1.5</v>
      </c>
      <c r="D5" s="27">
        <v>27.6</v>
      </c>
      <c r="E5" s="27">
        <v>1.8564839581857351</v>
      </c>
      <c r="F5" s="27">
        <v>1.4781531817604472</v>
      </c>
      <c r="G5" s="27">
        <v>5.7128985272697852</v>
      </c>
      <c r="H5" s="27">
        <v>1.3301909980770066</v>
      </c>
      <c r="I5" s="27">
        <v>1.3971802362504764</v>
      </c>
      <c r="J5" s="27">
        <v>0.64735394076711439</v>
      </c>
      <c r="K5" s="40">
        <v>43.4</v>
      </c>
      <c r="L5" s="17">
        <v>46.6</v>
      </c>
      <c r="M5" s="17">
        <v>16.3</v>
      </c>
      <c r="N5" s="27">
        <v>27</v>
      </c>
      <c r="O5" s="27">
        <v>40.200000000000003</v>
      </c>
      <c r="P5" s="27">
        <v>46.800000000000004</v>
      </c>
      <c r="Q5" s="27">
        <v>50.1</v>
      </c>
      <c r="R5" s="27">
        <v>56.100000000000009</v>
      </c>
      <c r="S5" s="27">
        <v>66.7</v>
      </c>
      <c r="T5" s="27">
        <v>68.600000000000009</v>
      </c>
      <c r="U5" s="27">
        <v>20.399999999999999</v>
      </c>
      <c r="V5" s="27">
        <v>46.6</v>
      </c>
      <c r="W5" s="27">
        <v>68.7</v>
      </c>
      <c r="X5" s="27">
        <v>66.8</v>
      </c>
      <c r="Y5" s="27">
        <v>65.7</v>
      </c>
      <c r="Z5" s="27">
        <v>79.900000000000006</v>
      </c>
    </row>
    <row r="6" spans="1:26" x14ac:dyDescent="0.2">
      <c r="A6" s="26" t="s">
        <v>638</v>
      </c>
      <c r="B6" s="27">
        <v>6.9</v>
      </c>
      <c r="C6" s="27">
        <v>1.5</v>
      </c>
      <c r="D6" s="27">
        <v>29.2</v>
      </c>
      <c r="E6" s="27">
        <v>1.8419810734954423</v>
      </c>
      <c r="F6" s="27">
        <v>0.51711158009058711</v>
      </c>
      <c r="G6" s="27">
        <v>7.3119156199842044</v>
      </c>
      <c r="H6" s="27">
        <v>0.63088348525868709</v>
      </c>
      <c r="I6" s="27">
        <v>0.48317227590803064</v>
      </c>
      <c r="J6" s="27">
        <v>1.240732720185473</v>
      </c>
      <c r="K6" s="40">
        <v>30.8</v>
      </c>
      <c r="L6" s="17">
        <v>34.300000000000004</v>
      </c>
      <c r="M6" s="17">
        <v>16.100000000000001</v>
      </c>
      <c r="N6" s="27">
        <v>17.100000000000001</v>
      </c>
      <c r="O6" s="27">
        <v>23.599999999999998</v>
      </c>
      <c r="P6" s="27">
        <v>30.9</v>
      </c>
      <c r="Q6" s="27">
        <v>34.799999999999997</v>
      </c>
      <c r="R6" s="27">
        <v>49.7</v>
      </c>
      <c r="S6" s="27">
        <v>59.9</v>
      </c>
      <c r="T6" s="27">
        <v>63.3</v>
      </c>
      <c r="U6" s="27">
        <v>30.5</v>
      </c>
      <c r="V6" s="27">
        <v>38.6</v>
      </c>
      <c r="W6" s="27">
        <v>48.8</v>
      </c>
      <c r="X6" s="27">
        <v>56.000000000000007</v>
      </c>
      <c r="Y6" s="27">
        <v>70.3</v>
      </c>
      <c r="Z6" s="27">
        <v>76.7</v>
      </c>
    </row>
    <row r="7" spans="1:26" x14ac:dyDescent="0.2">
      <c r="A7" s="26" t="s">
        <v>639</v>
      </c>
      <c r="B7" s="27">
        <v>4.4000000000000004</v>
      </c>
      <c r="C7" s="27">
        <v>3.7</v>
      </c>
      <c r="D7" s="27">
        <v>13.6</v>
      </c>
      <c r="E7" s="27">
        <v>0.48977292163432035</v>
      </c>
      <c r="F7" s="27">
        <v>0.45948960636693248</v>
      </c>
      <c r="G7" s="27">
        <v>0.84689044481054365</v>
      </c>
      <c r="H7" s="27">
        <v>0.46663245902628958</v>
      </c>
      <c r="I7" s="27">
        <v>0.35624087296476664</v>
      </c>
      <c r="J7" s="27">
        <v>1.7684308072487644</v>
      </c>
      <c r="K7" s="40">
        <v>36.9</v>
      </c>
      <c r="L7" s="17">
        <v>38.200000000000003</v>
      </c>
      <c r="M7" s="17">
        <v>21.9</v>
      </c>
      <c r="N7" s="27">
        <v>21.9</v>
      </c>
      <c r="O7" s="27">
        <v>27.800000000000004</v>
      </c>
      <c r="P7" s="27">
        <v>33.200000000000003</v>
      </c>
      <c r="Q7" s="27">
        <v>44.800000000000004</v>
      </c>
      <c r="R7" s="27">
        <v>62.4</v>
      </c>
      <c r="S7" s="27">
        <v>65.7</v>
      </c>
      <c r="T7" s="27">
        <v>67.400000000000006</v>
      </c>
      <c r="U7" s="27">
        <v>33.900000000000006</v>
      </c>
      <c r="V7" s="27">
        <v>46.6</v>
      </c>
      <c r="W7" s="27">
        <v>54.800000000000004</v>
      </c>
      <c r="X7" s="27">
        <v>64.600000000000009</v>
      </c>
      <c r="Y7" s="27">
        <v>68</v>
      </c>
      <c r="Z7" s="27">
        <v>80.100000000000009</v>
      </c>
    </row>
    <row r="8" spans="1:26" x14ac:dyDescent="0.2">
      <c r="A8" s="26" t="s">
        <v>640</v>
      </c>
      <c r="B8" s="27">
        <v>11.5</v>
      </c>
      <c r="C8" s="27">
        <v>5.6</v>
      </c>
      <c r="D8" s="27">
        <v>26.2</v>
      </c>
      <c r="E8" s="27">
        <v>1.510216524536506</v>
      </c>
      <c r="F8" s="27">
        <v>0.83909208864196261</v>
      </c>
      <c r="G8" s="27">
        <v>3.0894002770641955</v>
      </c>
      <c r="H8" s="27">
        <v>0.46289239556842704</v>
      </c>
      <c r="I8" s="27">
        <v>0.51214340015204263</v>
      </c>
      <c r="J8" s="27">
        <v>0.34700273029280038</v>
      </c>
      <c r="K8" s="40">
        <v>28.499999999999996</v>
      </c>
      <c r="L8" s="17">
        <v>34.1</v>
      </c>
      <c r="M8" s="17">
        <v>14.899999999999999</v>
      </c>
      <c r="N8" s="27">
        <v>15.299999999999999</v>
      </c>
      <c r="O8" s="27">
        <v>19.5</v>
      </c>
      <c r="P8" s="27">
        <v>24.9</v>
      </c>
      <c r="Q8" s="27">
        <v>31.2</v>
      </c>
      <c r="R8" s="27">
        <v>54.7</v>
      </c>
      <c r="S8" s="27">
        <v>54.400000000000006</v>
      </c>
      <c r="T8" s="27">
        <v>59</v>
      </c>
      <c r="U8" s="27">
        <v>28.499999999999996</v>
      </c>
      <c r="V8" s="27">
        <v>27.400000000000002</v>
      </c>
      <c r="W8" s="27">
        <v>32.5</v>
      </c>
      <c r="X8" s="27">
        <v>46</v>
      </c>
      <c r="Y8" s="27">
        <v>61.1</v>
      </c>
      <c r="Z8" s="27">
        <v>78.2</v>
      </c>
    </row>
    <row r="9" spans="1:26" x14ac:dyDescent="0.2">
      <c r="A9" s="26" t="s">
        <v>641</v>
      </c>
      <c r="B9" s="27">
        <v>10.7</v>
      </c>
      <c r="C9" s="27">
        <v>2.2000000000000002</v>
      </c>
      <c r="D9" s="27">
        <v>28.1</v>
      </c>
      <c r="E9" s="27">
        <v>1.927574281256508</v>
      </c>
      <c r="F9" s="27">
        <v>0.66325959257637923</v>
      </c>
      <c r="G9" s="27">
        <v>4.5027111650233795</v>
      </c>
      <c r="H9" s="27">
        <v>0.39432311279689458</v>
      </c>
      <c r="I9" s="27">
        <v>0.38227778513036131</v>
      </c>
      <c r="J9" s="27">
        <v>0.41885685256031435</v>
      </c>
      <c r="K9" s="40">
        <v>25.5</v>
      </c>
      <c r="L9" s="17">
        <v>32.200000000000003</v>
      </c>
      <c r="M9" s="17">
        <v>12</v>
      </c>
      <c r="N9" s="27">
        <v>11.5</v>
      </c>
      <c r="O9" s="27">
        <v>16.5</v>
      </c>
      <c r="P9" s="27">
        <v>21</v>
      </c>
      <c r="Q9" s="27">
        <v>29.099999999999998</v>
      </c>
      <c r="R9" s="27">
        <v>56.000000000000007</v>
      </c>
      <c r="S9" s="27">
        <v>44.9</v>
      </c>
      <c r="T9" s="27">
        <v>48.3</v>
      </c>
      <c r="U9" s="27">
        <v>26.700000000000003</v>
      </c>
      <c r="V9" s="27">
        <v>24.6</v>
      </c>
      <c r="W9" s="27">
        <v>29.599999999999998</v>
      </c>
      <c r="X9" s="27">
        <v>32.9</v>
      </c>
      <c r="Y9" s="27">
        <v>54</v>
      </c>
      <c r="Z9" s="27">
        <v>72</v>
      </c>
    </row>
    <row r="10" spans="1:26" x14ac:dyDescent="0.2">
      <c r="A10" s="26" t="s">
        <v>642</v>
      </c>
      <c r="B10" s="27">
        <v>9.1999999999999993</v>
      </c>
      <c r="C10" s="27">
        <v>3.5</v>
      </c>
      <c r="D10" s="27">
        <v>37.799999999999997</v>
      </c>
      <c r="E10" s="27">
        <v>0.74314313172069368</v>
      </c>
      <c r="F10" s="27">
        <v>0.36241263266891016</v>
      </c>
      <c r="G10" s="27">
        <v>2.6477450287891435</v>
      </c>
      <c r="H10" s="27">
        <v>0.76756986133819249</v>
      </c>
      <c r="I10" s="27">
        <v>0.80612207786095247</v>
      </c>
      <c r="J10" s="27">
        <v>0.57471264367816088</v>
      </c>
      <c r="K10" s="40">
        <v>33.6</v>
      </c>
      <c r="L10" s="17">
        <v>38.200000000000003</v>
      </c>
      <c r="M10" s="17">
        <v>10.6</v>
      </c>
      <c r="N10" s="27">
        <v>12.8</v>
      </c>
      <c r="O10" s="27">
        <v>24.5</v>
      </c>
      <c r="P10" s="27">
        <v>29.099999999999998</v>
      </c>
      <c r="Q10" s="27">
        <v>42.5</v>
      </c>
      <c r="R10" s="27">
        <v>61.7</v>
      </c>
      <c r="S10" s="27">
        <v>61.4</v>
      </c>
      <c r="T10" s="27">
        <v>63.5</v>
      </c>
      <c r="U10" s="27">
        <v>23.599999999999998</v>
      </c>
      <c r="V10" s="27">
        <v>33.700000000000003</v>
      </c>
      <c r="W10" s="27">
        <v>49.2</v>
      </c>
      <c r="X10" s="27">
        <v>55.2</v>
      </c>
      <c r="Y10" s="27">
        <v>70.3</v>
      </c>
      <c r="Z10" s="27">
        <v>82.8</v>
      </c>
    </row>
    <row r="11" spans="1:26" x14ac:dyDescent="0.2">
      <c r="A11" s="26" t="s">
        <v>643</v>
      </c>
      <c r="B11" s="27">
        <v>20.8</v>
      </c>
      <c r="C11" s="27">
        <v>2</v>
      </c>
      <c r="D11" s="27">
        <v>59.9</v>
      </c>
      <c r="E11" s="27">
        <v>0.57947542615588632</v>
      </c>
      <c r="F11" s="27">
        <v>9.1234858311165831E-2</v>
      </c>
      <c r="G11" s="27">
        <v>1.5975063315799727</v>
      </c>
      <c r="H11" s="27">
        <v>1.3732824682681486</v>
      </c>
      <c r="I11" s="27">
        <v>1.304768395365709</v>
      </c>
      <c r="J11" s="27">
        <v>1.5161412314779799</v>
      </c>
      <c r="K11" s="40">
        <v>26</v>
      </c>
      <c r="L11" s="17">
        <v>34.599999999999994</v>
      </c>
      <c r="M11" s="17">
        <v>8.2000000000000011</v>
      </c>
      <c r="N11" s="27">
        <v>10.6</v>
      </c>
      <c r="O11" s="27">
        <v>15.2</v>
      </c>
      <c r="P11" s="27">
        <v>23.5</v>
      </c>
      <c r="Q11" s="27">
        <v>31</v>
      </c>
      <c r="R11" s="27">
        <v>53</v>
      </c>
      <c r="S11" s="27">
        <v>54.900000000000006</v>
      </c>
      <c r="T11" s="27">
        <v>57.499999999999993</v>
      </c>
      <c r="U11" s="27">
        <v>32.5</v>
      </c>
      <c r="V11" s="27">
        <v>37.5</v>
      </c>
      <c r="W11" s="27">
        <v>34.300000000000004</v>
      </c>
      <c r="X11" s="27">
        <v>56.499999999999993</v>
      </c>
      <c r="Y11" s="27">
        <v>62</v>
      </c>
      <c r="Z11" s="27">
        <v>82.899999999999991</v>
      </c>
    </row>
    <row r="12" spans="1:26" x14ac:dyDescent="0.2">
      <c r="A12" s="26" t="s">
        <v>644</v>
      </c>
      <c r="B12" s="27">
        <v>14.8</v>
      </c>
      <c r="C12" s="27">
        <v>5</v>
      </c>
      <c r="D12" s="27">
        <v>36.1</v>
      </c>
      <c r="E12" s="27">
        <v>0.14782375712556703</v>
      </c>
      <c r="F12" s="27">
        <v>0.16497410447458452</v>
      </c>
      <c r="G12" s="27">
        <v>0.11083240972991892</v>
      </c>
      <c r="H12" s="27">
        <v>0.58667553609209422</v>
      </c>
      <c r="I12" s="27">
        <v>0.62879474246460498</v>
      </c>
      <c r="J12" s="27">
        <v>0.49582920142332149</v>
      </c>
      <c r="K12" s="40">
        <v>26.900000000000002</v>
      </c>
      <c r="L12" s="17">
        <v>35.199999999999996</v>
      </c>
      <c r="M12" s="17">
        <v>8.6</v>
      </c>
      <c r="N12" s="27">
        <v>5.8999999999999995</v>
      </c>
      <c r="O12" s="27">
        <v>18.3</v>
      </c>
      <c r="P12" s="27">
        <v>24.8</v>
      </c>
      <c r="Q12" s="27">
        <v>32</v>
      </c>
      <c r="R12" s="27">
        <v>57.3</v>
      </c>
      <c r="S12" s="27">
        <v>59.3</v>
      </c>
      <c r="T12" s="27">
        <v>62.4</v>
      </c>
      <c r="U12" s="27">
        <v>31.2</v>
      </c>
      <c r="V12" s="27">
        <v>41.5</v>
      </c>
      <c r="W12" s="27">
        <v>39.5</v>
      </c>
      <c r="X12" s="27">
        <v>48.1</v>
      </c>
      <c r="Y12" s="27">
        <v>81</v>
      </c>
      <c r="Z12" s="27">
        <v>70.099999999999994</v>
      </c>
    </row>
    <row r="13" spans="1:26" x14ac:dyDescent="0.2">
      <c r="A13" s="26" t="s">
        <v>645</v>
      </c>
      <c r="B13" s="27">
        <v>13.6</v>
      </c>
      <c r="C13" s="27">
        <v>3</v>
      </c>
      <c r="D13" s="27">
        <v>38.299999999999997</v>
      </c>
      <c r="E13" s="27">
        <v>3.5817700848836356E-2</v>
      </c>
      <c r="F13" s="27">
        <v>0</v>
      </c>
      <c r="G13" s="27">
        <v>0.1184479043283433</v>
      </c>
      <c r="H13" s="27">
        <v>0.68528324033677268</v>
      </c>
      <c r="I13" s="27">
        <v>0.69901519275498591</v>
      </c>
      <c r="J13" s="27">
        <v>0.65360409858290636</v>
      </c>
      <c r="K13" s="40">
        <v>28.900000000000002</v>
      </c>
      <c r="L13" s="17">
        <v>34</v>
      </c>
      <c r="M13" s="17">
        <v>16.100000000000001</v>
      </c>
      <c r="N13" s="27">
        <v>10.6</v>
      </c>
      <c r="O13" s="27">
        <v>18</v>
      </c>
      <c r="P13" s="27">
        <v>22.5</v>
      </c>
      <c r="Q13" s="27">
        <v>36.4</v>
      </c>
      <c r="R13" s="27">
        <v>58.4</v>
      </c>
      <c r="S13" s="27">
        <v>56.899999999999991</v>
      </c>
      <c r="T13" s="27">
        <v>60.699999999999996</v>
      </c>
      <c r="U13" s="27">
        <v>37.700000000000003</v>
      </c>
      <c r="V13" s="27">
        <v>28.799999999999997</v>
      </c>
      <c r="W13" s="27">
        <v>37.5</v>
      </c>
      <c r="X13" s="27">
        <v>48.9</v>
      </c>
      <c r="Y13" s="27">
        <v>57.9</v>
      </c>
      <c r="Z13" s="27">
        <v>78</v>
      </c>
    </row>
    <row r="14" spans="1:26" x14ac:dyDescent="0.2">
      <c r="A14" s="26" t="s">
        <v>646</v>
      </c>
      <c r="B14" s="27">
        <v>5.5</v>
      </c>
      <c r="C14" s="27">
        <v>1.6</v>
      </c>
      <c r="D14" s="27">
        <v>24.8</v>
      </c>
      <c r="E14" s="27">
        <v>5.317074899861756E-2</v>
      </c>
      <c r="F14" s="27">
        <v>0</v>
      </c>
      <c r="G14" s="27">
        <v>0.3117206982543641</v>
      </c>
      <c r="H14" s="27">
        <v>1.6163907695579738</v>
      </c>
      <c r="I14" s="27">
        <v>1.8889696140860721</v>
      </c>
      <c r="J14" s="27">
        <v>0.29093931837073983</v>
      </c>
      <c r="K14" s="40">
        <v>36.9</v>
      </c>
      <c r="L14" s="17">
        <v>40.1</v>
      </c>
      <c r="M14" s="17">
        <v>21.099999999999998</v>
      </c>
      <c r="N14" s="27">
        <v>22.900000000000002</v>
      </c>
      <c r="O14" s="27">
        <v>22.8</v>
      </c>
      <c r="P14" s="27">
        <v>34.300000000000004</v>
      </c>
      <c r="Q14" s="27">
        <v>49</v>
      </c>
      <c r="R14" s="27">
        <v>59.5</v>
      </c>
      <c r="S14" s="27">
        <v>60.199999999999996</v>
      </c>
      <c r="T14" s="27">
        <v>62.1</v>
      </c>
      <c r="U14" s="27">
        <v>42.4</v>
      </c>
      <c r="V14" s="27">
        <v>33.200000000000003</v>
      </c>
      <c r="W14" s="27">
        <v>52.400000000000006</v>
      </c>
      <c r="X14" s="27">
        <v>52</v>
      </c>
      <c r="Y14" s="27">
        <v>58.8</v>
      </c>
      <c r="Z14" s="27">
        <v>77.2</v>
      </c>
    </row>
    <row r="15" spans="1:26" x14ac:dyDescent="0.2">
      <c r="A15" s="26" t="s">
        <v>647</v>
      </c>
      <c r="B15" s="27">
        <v>2.5</v>
      </c>
      <c r="C15" s="27">
        <v>0.1</v>
      </c>
      <c r="D15" s="27">
        <v>49.3</v>
      </c>
      <c r="E15" s="27">
        <v>0.11237935745449738</v>
      </c>
      <c r="F15" s="27">
        <v>3.4739913845013667E-2</v>
      </c>
      <c r="G15" s="27">
        <v>1.633393829401089</v>
      </c>
      <c r="H15" s="27">
        <v>0.39222599268432418</v>
      </c>
      <c r="I15" s="27">
        <v>0.41224697762749546</v>
      </c>
      <c r="J15" s="27">
        <v>0</v>
      </c>
      <c r="K15" s="40">
        <v>47.099999999999994</v>
      </c>
      <c r="L15" s="17">
        <v>47.699999999999996</v>
      </c>
      <c r="M15" s="17">
        <v>38.4</v>
      </c>
      <c r="N15" s="27">
        <v>31.1</v>
      </c>
      <c r="O15" s="27">
        <v>37.299999999999997</v>
      </c>
      <c r="P15" s="27">
        <v>47.599999999999994</v>
      </c>
      <c r="Q15" s="27">
        <v>61</v>
      </c>
      <c r="R15" s="27">
        <v>60.8</v>
      </c>
      <c r="S15" s="27">
        <v>62.5</v>
      </c>
      <c r="T15" s="27">
        <v>64.400000000000006</v>
      </c>
      <c r="U15" s="27">
        <v>30.4</v>
      </c>
      <c r="V15" s="27">
        <v>46.9</v>
      </c>
      <c r="W15" s="27">
        <v>29.9</v>
      </c>
      <c r="X15" s="27">
        <v>66.7</v>
      </c>
      <c r="Y15" s="27">
        <v>67.5</v>
      </c>
      <c r="Z15" s="27">
        <v>72.899999999999991</v>
      </c>
    </row>
    <row r="16" spans="1:26" x14ac:dyDescent="0.2">
      <c r="A16" s="26" t="s">
        <v>648</v>
      </c>
      <c r="B16" s="27">
        <v>1.7</v>
      </c>
      <c r="C16" s="27">
        <v>1.4</v>
      </c>
      <c r="D16" s="27">
        <v>14.8</v>
      </c>
      <c r="E16" s="27">
        <v>0.25537944704936433</v>
      </c>
      <c r="F16" s="27">
        <v>0.24823658044411562</v>
      </c>
      <c r="G16" s="27">
        <v>0.49680493480589516</v>
      </c>
      <c r="H16" s="27">
        <v>0.64030611567967177</v>
      </c>
      <c r="I16" s="27">
        <v>0.65050770200026342</v>
      </c>
      <c r="J16" s="27">
        <v>0.29549735899235402</v>
      </c>
      <c r="K16" s="40">
        <v>43.800000000000004</v>
      </c>
      <c r="L16" s="17">
        <v>44.4</v>
      </c>
      <c r="M16" s="17">
        <v>28.799999999999997</v>
      </c>
      <c r="N16" s="27">
        <v>22.900000000000002</v>
      </c>
      <c r="O16" s="27">
        <v>32.300000000000004</v>
      </c>
      <c r="P16" s="27">
        <v>41.199999999999996</v>
      </c>
      <c r="Q16" s="27">
        <v>54.7</v>
      </c>
      <c r="R16" s="27">
        <v>77.900000000000006</v>
      </c>
      <c r="S16" s="27">
        <v>75.400000000000006</v>
      </c>
      <c r="T16" s="27">
        <v>75.8</v>
      </c>
      <c r="U16" s="27">
        <v>57.3</v>
      </c>
      <c r="V16" s="27">
        <v>51.6</v>
      </c>
      <c r="W16" s="27">
        <v>55.300000000000004</v>
      </c>
      <c r="X16" s="27">
        <v>64.3</v>
      </c>
      <c r="Y16" s="27">
        <v>75.8</v>
      </c>
      <c r="Z16" s="27">
        <v>90.2</v>
      </c>
    </row>
    <row r="17" spans="1:26" s="54" customFormat="1" x14ac:dyDescent="0.2">
      <c r="A17" s="33" t="s">
        <v>649</v>
      </c>
      <c r="B17" s="36">
        <v>6.4</v>
      </c>
      <c r="C17" s="36">
        <v>2.2000000000000002</v>
      </c>
      <c r="D17" s="85">
        <v>34</v>
      </c>
      <c r="E17" s="36">
        <v>0.66641909384077225</v>
      </c>
      <c r="F17" s="36">
        <v>0.36449177002771399</v>
      </c>
      <c r="G17" s="36">
        <v>2.6755011459665732</v>
      </c>
      <c r="H17" s="36">
        <v>0.70206104377557099</v>
      </c>
      <c r="I17" s="36">
        <v>0.68722422835494101</v>
      </c>
      <c r="J17" s="36">
        <v>0.8007880460085568</v>
      </c>
      <c r="K17" s="59">
        <v>37.200000000000003</v>
      </c>
      <c r="L17" s="36">
        <v>40.6</v>
      </c>
      <c r="M17" s="36">
        <v>14.6</v>
      </c>
      <c r="N17" s="36">
        <v>19.100000000000001</v>
      </c>
      <c r="O17" s="36">
        <v>27.1</v>
      </c>
      <c r="P17" s="36">
        <v>34.4</v>
      </c>
      <c r="Q17" s="36">
        <v>45.3</v>
      </c>
      <c r="R17" s="36">
        <v>65.900000000000006</v>
      </c>
      <c r="S17" s="36">
        <v>68</v>
      </c>
      <c r="T17" s="36">
        <v>69.7</v>
      </c>
      <c r="U17" s="36">
        <v>35.5</v>
      </c>
      <c r="V17" s="36">
        <v>42.1</v>
      </c>
      <c r="W17" s="36">
        <v>50.4</v>
      </c>
      <c r="X17" s="36">
        <v>59.9</v>
      </c>
      <c r="Y17" s="36">
        <v>71.400000000000006</v>
      </c>
      <c r="Z17" s="36">
        <v>86</v>
      </c>
    </row>
    <row r="18" spans="1:26" x14ac:dyDescent="0.2">
      <c r="B18" s="32"/>
      <c r="E18" s="31"/>
      <c r="F18" s="32"/>
      <c r="S18" s="27"/>
      <c r="T18" s="27"/>
      <c r="U18" s="27"/>
    </row>
    <row r="19" spans="1:26" x14ac:dyDescent="0.2">
      <c r="E19" s="31"/>
      <c r="S19" s="27"/>
      <c r="T19" s="27"/>
      <c r="U19" s="27"/>
    </row>
    <row r="20" spans="1:26" x14ac:dyDescent="0.2">
      <c r="B20" s="32"/>
      <c r="E20" s="31"/>
    </row>
    <row r="27" spans="1:26" x14ac:dyDescent="0.2">
      <c r="K27" s="1"/>
      <c r="X27" s="1"/>
      <c r="Y27" s="1"/>
      <c r="Z27" s="1"/>
    </row>
    <row r="28" spans="1:26" x14ac:dyDescent="0.2">
      <c r="K28" s="1"/>
      <c r="X28" s="1"/>
      <c r="Y28" s="1"/>
      <c r="Z28" s="1"/>
    </row>
    <row r="29" spans="1:26" x14ac:dyDescent="0.2">
      <c r="K29" s="1"/>
      <c r="X29" s="1"/>
      <c r="Y29" s="1"/>
      <c r="Z29" s="1"/>
    </row>
    <row r="30" spans="1:26" x14ac:dyDescent="0.2">
      <c r="K30" s="1"/>
      <c r="X30" s="1"/>
      <c r="Y30" s="1"/>
      <c r="Z30" s="1"/>
    </row>
    <row r="31" spans="1:26" x14ac:dyDescent="0.2">
      <c r="K31" s="1"/>
      <c r="X31" s="1"/>
      <c r="Y31" s="1"/>
      <c r="Z31" s="1"/>
    </row>
    <row r="32" spans="1:26" x14ac:dyDescent="0.2">
      <c r="K32" s="1"/>
      <c r="X32" s="1"/>
      <c r="Y32" s="17"/>
      <c r="Z32" s="17"/>
    </row>
    <row r="33" spans="11:26" x14ac:dyDescent="0.2">
      <c r="W33" s="1"/>
      <c r="X33" s="1"/>
      <c r="Y33" s="17"/>
      <c r="Z33" s="17"/>
    </row>
    <row r="34" spans="11:26" x14ac:dyDescent="0.2">
      <c r="W34" s="1"/>
      <c r="X34" s="1"/>
      <c r="Y34" s="17"/>
      <c r="Z34" s="17"/>
    </row>
    <row r="35" spans="11:26" x14ac:dyDescent="0.2">
      <c r="W35" s="1"/>
      <c r="X35" s="1"/>
      <c r="Y35" s="17"/>
      <c r="Z35" s="17"/>
    </row>
    <row r="36" spans="11:26" x14ac:dyDescent="0.2">
      <c r="W36" s="1"/>
      <c r="X36" s="1"/>
      <c r="Y36" s="17"/>
      <c r="Z36" s="17"/>
    </row>
    <row r="37" spans="11:26" x14ac:dyDescent="0.2">
      <c r="W37" s="1"/>
      <c r="X37" s="1"/>
      <c r="Y37" s="17"/>
      <c r="Z37" s="17"/>
    </row>
    <row r="38" spans="11:26" x14ac:dyDescent="0.2">
      <c r="W38" s="1"/>
      <c r="X38" s="1"/>
      <c r="Y38" s="17"/>
      <c r="Z38" s="17"/>
    </row>
    <row r="39" spans="11:26" x14ac:dyDescent="0.2">
      <c r="W39" s="1"/>
      <c r="X39" s="1"/>
      <c r="Y39" s="17"/>
      <c r="Z39" s="17"/>
    </row>
    <row r="40" spans="11:26" x14ac:dyDescent="0.2">
      <c r="W40" s="1"/>
      <c r="X40" s="1"/>
      <c r="Y40" s="17"/>
      <c r="Z40" s="17"/>
    </row>
    <row r="41" spans="11:26" x14ac:dyDescent="0.2">
      <c r="W41" s="1"/>
      <c r="X41" s="1"/>
      <c r="Y41" s="17"/>
      <c r="Z41" s="17"/>
    </row>
    <row r="42" spans="11:26" x14ac:dyDescent="0.2">
      <c r="W42" s="1"/>
      <c r="X42" s="1"/>
      <c r="Y42" s="17"/>
      <c r="Z42" s="17"/>
    </row>
    <row r="43" spans="11:26" x14ac:dyDescent="0.2">
      <c r="W43" s="1"/>
      <c r="X43" s="1"/>
      <c r="Y43" s="17"/>
      <c r="Z43" s="17"/>
    </row>
    <row r="44" spans="11:26" x14ac:dyDescent="0.2">
      <c r="W44" s="1"/>
      <c r="X44" s="1"/>
      <c r="Y44" s="17"/>
      <c r="Z44" s="17"/>
    </row>
    <row r="45" spans="11:26" x14ac:dyDescent="0.2">
      <c r="W45" s="1"/>
      <c r="X45" s="1"/>
      <c r="Y45" s="17"/>
      <c r="Z45" s="17"/>
    </row>
    <row r="46" spans="11:26" x14ac:dyDescent="0.2">
      <c r="W46" s="1"/>
      <c r="X46" s="1"/>
      <c r="Y46" s="17"/>
      <c r="Z46" s="17"/>
    </row>
    <row r="47" spans="11:26" x14ac:dyDescent="0.2">
      <c r="W47" s="1"/>
    </row>
    <row r="48" spans="11:26" x14ac:dyDescent="0.2">
      <c r="K48" s="41"/>
      <c r="L48" s="41"/>
    </row>
  </sheetData>
  <phoneticPr fontId="15" type="noConversion"/>
  <pageMargins left="0.75" right="0.75" top="1" bottom="1" header="0" footer="0"/>
  <pageSetup scale="7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S99"/>
  <sheetViews>
    <sheetView topLeftCell="A48" workbookViewId="0">
      <selection activeCell="B92" sqref="B92"/>
    </sheetView>
  </sheetViews>
  <sheetFormatPr baseColWidth="10" defaultColWidth="10.875" defaultRowHeight="11.25" x14ac:dyDescent="0.2"/>
  <cols>
    <col min="1" max="1" width="32.375" style="21" customWidth="1"/>
    <col min="2" max="2" width="115.125" style="21" customWidth="1"/>
    <col min="3" max="3" width="93.375" style="21" bestFit="1" customWidth="1"/>
    <col min="4" max="4" width="47.875" style="21" customWidth="1"/>
    <col min="5" max="5" width="7.125" style="21" customWidth="1"/>
    <col min="6" max="8" width="10.875" style="21"/>
    <col min="9" max="9" width="22.625" style="21" customWidth="1"/>
    <col min="10" max="16384" width="10.875" style="21"/>
  </cols>
  <sheetData>
    <row r="2" spans="1:97" x14ac:dyDescent="0.2">
      <c r="A2" s="28" t="s">
        <v>569</v>
      </c>
      <c r="B2" s="28" t="s">
        <v>570</v>
      </c>
      <c r="C2" s="28" t="s">
        <v>571</v>
      </c>
      <c r="D2" s="28" t="s">
        <v>572</v>
      </c>
      <c r="E2" s="28" t="s">
        <v>573</v>
      </c>
    </row>
    <row r="3" spans="1:97" ht="11.25" customHeight="1" x14ac:dyDescent="0.2">
      <c r="A3" s="23" t="s">
        <v>34</v>
      </c>
      <c r="B3" s="24" t="s">
        <v>42</v>
      </c>
      <c r="C3" s="23" t="s">
        <v>632</v>
      </c>
      <c r="D3" s="25" t="s">
        <v>50</v>
      </c>
      <c r="E3" s="23">
        <v>2009</v>
      </c>
    </row>
    <row r="4" spans="1:97" ht="11.25" customHeight="1" x14ac:dyDescent="0.2">
      <c r="A4" s="23" t="s">
        <v>35</v>
      </c>
      <c r="B4" s="24" t="s">
        <v>43</v>
      </c>
      <c r="C4" s="23" t="s">
        <v>632</v>
      </c>
      <c r="D4" s="25" t="s">
        <v>50</v>
      </c>
      <c r="E4" s="23">
        <v>2009</v>
      </c>
    </row>
    <row r="5" spans="1:97" ht="12" customHeight="1" x14ac:dyDescent="0.2">
      <c r="A5" s="23" t="s">
        <v>36</v>
      </c>
      <c r="B5" s="24" t="s">
        <v>44</v>
      </c>
      <c r="C5" s="23" t="s">
        <v>632</v>
      </c>
      <c r="D5" s="25" t="s">
        <v>50</v>
      </c>
      <c r="E5" s="23">
        <v>2009</v>
      </c>
    </row>
    <row r="6" spans="1:97" x14ac:dyDescent="0.2">
      <c r="A6" s="23" t="s">
        <v>37</v>
      </c>
      <c r="B6" s="24" t="s">
        <v>45</v>
      </c>
      <c r="C6" s="23" t="s">
        <v>632</v>
      </c>
      <c r="D6" s="25" t="s">
        <v>50</v>
      </c>
      <c r="E6" s="23">
        <v>2009</v>
      </c>
    </row>
    <row r="7" spans="1:97" x14ac:dyDescent="0.2">
      <c r="A7" s="23" t="s">
        <v>38</v>
      </c>
      <c r="B7" s="24" t="s">
        <v>46</v>
      </c>
      <c r="C7" s="23" t="s">
        <v>632</v>
      </c>
      <c r="D7" s="25" t="s">
        <v>50</v>
      </c>
      <c r="E7" s="23">
        <v>2009</v>
      </c>
    </row>
    <row r="8" spans="1:97" x14ac:dyDescent="0.2">
      <c r="A8" s="23" t="s">
        <v>39</v>
      </c>
      <c r="B8" s="24" t="s">
        <v>47</v>
      </c>
      <c r="C8" s="23" t="s">
        <v>632</v>
      </c>
      <c r="D8" s="25" t="s">
        <v>50</v>
      </c>
      <c r="E8" s="23">
        <v>2009</v>
      </c>
    </row>
    <row r="9" spans="1:97" ht="12.75" customHeight="1" x14ac:dyDescent="0.2">
      <c r="A9" s="23" t="s">
        <v>40</v>
      </c>
      <c r="B9" s="24" t="s">
        <v>48</v>
      </c>
      <c r="C9" s="23" t="s">
        <v>632</v>
      </c>
      <c r="D9" s="25" t="s">
        <v>50</v>
      </c>
      <c r="E9" s="23">
        <v>2009</v>
      </c>
    </row>
    <row r="10" spans="1:97" x14ac:dyDescent="0.2">
      <c r="A10" s="23" t="s">
        <v>41</v>
      </c>
      <c r="B10" s="24" t="s">
        <v>49</v>
      </c>
      <c r="C10" s="23" t="s">
        <v>632</v>
      </c>
      <c r="D10" s="25" t="s">
        <v>50</v>
      </c>
      <c r="E10" s="23">
        <v>2009</v>
      </c>
    </row>
    <row r="11" spans="1:97" x14ac:dyDescent="0.2">
      <c r="A11" s="23" t="s">
        <v>51</v>
      </c>
      <c r="B11" s="24" t="s">
        <v>52</v>
      </c>
      <c r="C11" s="23" t="s">
        <v>632</v>
      </c>
      <c r="D11" s="25" t="s">
        <v>50</v>
      </c>
      <c r="E11" s="23">
        <v>2009</v>
      </c>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row>
    <row r="12" spans="1:97" x14ac:dyDescent="0.2">
      <c r="A12" s="23" t="s">
        <v>53</v>
      </c>
      <c r="B12" s="29" t="s">
        <v>54</v>
      </c>
      <c r="C12" s="23" t="s">
        <v>632</v>
      </c>
      <c r="D12" s="25" t="s">
        <v>50</v>
      </c>
      <c r="E12" s="23">
        <v>2009</v>
      </c>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row>
    <row r="13" spans="1:97" x14ac:dyDescent="0.2">
      <c r="A13" s="23" t="s">
        <v>55</v>
      </c>
      <c r="B13" s="29" t="s">
        <v>56</v>
      </c>
      <c r="C13" s="23" t="s">
        <v>632</v>
      </c>
      <c r="D13" s="25" t="s">
        <v>50</v>
      </c>
      <c r="E13" s="23">
        <v>2009</v>
      </c>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row>
    <row r="14" spans="1:97" x14ac:dyDescent="0.2">
      <c r="A14" s="23" t="s">
        <v>57</v>
      </c>
      <c r="B14" s="24" t="s">
        <v>58</v>
      </c>
      <c r="C14" s="23" t="s">
        <v>632</v>
      </c>
      <c r="D14" s="25" t="s">
        <v>50</v>
      </c>
      <c r="E14" s="23">
        <v>2009</v>
      </c>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row>
    <row r="15" spans="1:97" x14ac:dyDescent="0.2">
      <c r="A15" s="23" t="s">
        <v>59</v>
      </c>
      <c r="B15" s="24" t="s">
        <v>60</v>
      </c>
      <c r="C15" s="23" t="s">
        <v>632</v>
      </c>
      <c r="D15" s="25" t="s">
        <v>50</v>
      </c>
      <c r="E15" s="23">
        <v>2009</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row>
    <row r="16" spans="1:97" x14ac:dyDescent="0.2">
      <c r="A16" s="23" t="s">
        <v>61</v>
      </c>
      <c r="B16" s="24" t="s">
        <v>62</v>
      </c>
      <c r="C16" s="23" t="s">
        <v>632</v>
      </c>
      <c r="D16" s="25" t="s">
        <v>50</v>
      </c>
      <c r="E16" s="23">
        <v>2009</v>
      </c>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row>
    <row r="17" spans="1:97" x14ac:dyDescent="0.2">
      <c r="A17" s="23" t="s">
        <v>63</v>
      </c>
      <c r="B17" s="24" t="s">
        <v>64</v>
      </c>
      <c r="C17" s="23" t="s">
        <v>632</v>
      </c>
      <c r="D17" s="25" t="s">
        <v>50</v>
      </c>
      <c r="E17" s="23">
        <v>2009</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row>
    <row r="18" spans="1:97" x14ac:dyDescent="0.2">
      <c r="A18" s="23" t="s">
        <v>65</v>
      </c>
      <c r="B18" s="24" t="s">
        <v>66</v>
      </c>
      <c r="C18" s="23" t="s">
        <v>632</v>
      </c>
      <c r="D18" s="25" t="s">
        <v>50</v>
      </c>
      <c r="E18" s="23">
        <v>2009</v>
      </c>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row>
    <row r="19" spans="1:97" s="53" customFormat="1" x14ac:dyDescent="0.2">
      <c r="A19" s="23" t="s">
        <v>204</v>
      </c>
      <c r="B19" s="23" t="s">
        <v>365</v>
      </c>
      <c r="C19" s="23" t="s">
        <v>632</v>
      </c>
      <c r="D19" s="25" t="s">
        <v>50</v>
      </c>
      <c r="E19" s="23">
        <v>2009</v>
      </c>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row>
    <row r="20" spans="1:97" x14ac:dyDescent="0.2">
      <c r="A20" s="23" t="s">
        <v>898</v>
      </c>
      <c r="B20" s="24" t="s">
        <v>899</v>
      </c>
      <c r="C20" s="23" t="s">
        <v>632</v>
      </c>
      <c r="D20" s="9" t="s">
        <v>366</v>
      </c>
      <c r="E20" s="23">
        <v>2008</v>
      </c>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row>
    <row r="21" spans="1:97" x14ac:dyDescent="0.2">
      <c r="A21" s="23" t="s">
        <v>900</v>
      </c>
      <c r="B21" s="24" t="s">
        <v>901</v>
      </c>
      <c r="C21" s="23" t="s">
        <v>632</v>
      </c>
      <c r="D21" s="9" t="s">
        <v>366</v>
      </c>
      <c r="E21" s="23">
        <v>2008</v>
      </c>
    </row>
    <row r="22" spans="1:97" x14ac:dyDescent="0.2">
      <c r="A22" s="23" t="s">
        <v>902</v>
      </c>
      <c r="B22" s="24" t="s">
        <v>903</v>
      </c>
      <c r="C22" s="23" t="s">
        <v>632</v>
      </c>
      <c r="D22" s="9" t="s">
        <v>366</v>
      </c>
      <c r="E22" s="23">
        <v>2008</v>
      </c>
    </row>
    <row r="23" spans="1:97" x14ac:dyDescent="0.2">
      <c r="A23" s="23" t="s">
        <v>205</v>
      </c>
      <c r="B23" s="24" t="s">
        <v>206</v>
      </c>
      <c r="C23" s="23" t="s">
        <v>632</v>
      </c>
      <c r="D23" s="9" t="s">
        <v>366</v>
      </c>
      <c r="E23" s="23">
        <v>2008</v>
      </c>
    </row>
    <row r="24" spans="1:97" x14ac:dyDescent="0.2">
      <c r="A24" s="23" t="s">
        <v>207</v>
      </c>
      <c r="B24" s="24" t="s">
        <v>208</v>
      </c>
      <c r="C24" s="23" t="s">
        <v>632</v>
      </c>
      <c r="D24" s="9" t="s">
        <v>366</v>
      </c>
      <c r="E24" s="23">
        <v>2008</v>
      </c>
    </row>
    <row r="25" spans="1:97" x14ac:dyDescent="0.2">
      <c r="A25" s="23" t="s">
        <v>209</v>
      </c>
      <c r="B25" s="24" t="s">
        <v>210</v>
      </c>
      <c r="C25" s="23" t="s">
        <v>632</v>
      </c>
      <c r="D25" s="9" t="s">
        <v>366</v>
      </c>
      <c r="E25" s="23">
        <v>2008</v>
      </c>
    </row>
    <row r="26" spans="1:97" x14ac:dyDescent="0.2">
      <c r="A26" s="23" t="s">
        <v>904</v>
      </c>
      <c r="B26" s="24" t="s">
        <v>905</v>
      </c>
      <c r="C26" s="23" t="s">
        <v>632</v>
      </c>
      <c r="D26" s="9" t="s">
        <v>366</v>
      </c>
      <c r="E26" s="23">
        <v>2008</v>
      </c>
    </row>
    <row r="27" spans="1:97" x14ac:dyDescent="0.2">
      <c r="A27" s="23" t="s">
        <v>906</v>
      </c>
      <c r="B27" s="24" t="s">
        <v>907</v>
      </c>
      <c r="C27" s="23" t="s">
        <v>632</v>
      </c>
      <c r="D27" s="9" t="s">
        <v>366</v>
      </c>
      <c r="E27" s="23">
        <v>2008</v>
      </c>
    </row>
    <row r="28" spans="1:97" x14ac:dyDescent="0.2">
      <c r="A28" s="23" t="s">
        <v>908</v>
      </c>
      <c r="B28" s="24" t="s">
        <v>211</v>
      </c>
      <c r="C28" s="23" t="s">
        <v>632</v>
      </c>
      <c r="D28" s="9" t="s">
        <v>366</v>
      </c>
      <c r="E28" s="23">
        <v>2008</v>
      </c>
    </row>
    <row r="29" spans="1:97" x14ac:dyDescent="0.2">
      <c r="A29" s="23" t="s">
        <v>212</v>
      </c>
      <c r="B29" s="24" t="s">
        <v>213</v>
      </c>
      <c r="C29" s="23" t="s">
        <v>632</v>
      </c>
      <c r="D29" s="9" t="s">
        <v>366</v>
      </c>
      <c r="E29" s="23">
        <v>2008</v>
      </c>
    </row>
    <row r="30" spans="1:97" x14ac:dyDescent="0.2">
      <c r="A30" s="23" t="s">
        <v>214</v>
      </c>
      <c r="B30" s="24" t="s">
        <v>215</v>
      </c>
      <c r="C30" s="23" t="s">
        <v>632</v>
      </c>
      <c r="D30" s="9" t="s">
        <v>366</v>
      </c>
      <c r="E30" s="23">
        <v>2008</v>
      </c>
    </row>
    <row r="31" spans="1:97" x14ac:dyDescent="0.2">
      <c r="A31" s="23" t="s">
        <v>216</v>
      </c>
      <c r="B31" s="24" t="s">
        <v>217</v>
      </c>
      <c r="C31" s="23" t="s">
        <v>632</v>
      </c>
      <c r="D31" s="9" t="s">
        <v>366</v>
      </c>
      <c r="E31" s="23">
        <v>2008</v>
      </c>
    </row>
    <row r="32" spans="1:97" x14ac:dyDescent="0.2">
      <c r="A32" s="23" t="s">
        <v>909</v>
      </c>
      <c r="B32" s="24" t="s">
        <v>910</v>
      </c>
      <c r="C32" s="23" t="s">
        <v>632</v>
      </c>
      <c r="D32" s="9" t="s">
        <v>366</v>
      </c>
      <c r="E32" s="23">
        <v>2008</v>
      </c>
    </row>
    <row r="33" spans="1:97" x14ac:dyDescent="0.2">
      <c r="A33" s="23" t="s">
        <v>911</v>
      </c>
      <c r="B33" s="24" t="s">
        <v>912</v>
      </c>
      <c r="C33" s="23" t="s">
        <v>632</v>
      </c>
      <c r="D33" s="9" t="s">
        <v>366</v>
      </c>
      <c r="E33" s="23">
        <v>2008</v>
      </c>
    </row>
    <row r="34" spans="1:97" x14ac:dyDescent="0.2">
      <c r="A34" s="23" t="s">
        <v>913</v>
      </c>
      <c r="B34" s="24" t="s">
        <v>914</v>
      </c>
      <c r="C34" s="23" t="s">
        <v>632</v>
      </c>
      <c r="D34" s="9" t="s">
        <v>366</v>
      </c>
      <c r="E34" s="23">
        <v>2008</v>
      </c>
    </row>
    <row r="35" spans="1:97" x14ac:dyDescent="0.2">
      <c r="A35" s="23" t="s">
        <v>218</v>
      </c>
      <c r="B35" s="24" t="s">
        <v>219</v>
      </c>
      <c r="C35" s="23" t="s">
        <v>632</v>
      </c>
      <c r="D35" s="9" t="s">
        <v>366</v>
      </c>
      <c r="E35" s="23">
        <v>2008</v>
      </c>
    </row>
    <row r="36" spans="1:97" x14ac:dyDescent="0.2">
      <c r="A36" s="23" t="s">
        <v>220</v>
      </c>
      <c r="B36" s="24" t="s">
        <v>221</v>
      </c>
      <c r="C36" s="23" t="s">
        <v>632</v>
      </c>
      <c r="D36" s="9" t="s">
        <v>366</v>
      </c>
      <c r="E36" s="23">
        <v>2008</v>
      </c>
    </row>
    <row r="37" spans="1:97" x14ac:dyDescent="0.2">
      <c r="A37" s="23" t="s">
        <v>222</v>
      </c>
      <c r="B37" s="24" t="s">
        <v>223</v>
      </c>
      <c r="C37" s="23" t="s">
        <v>632</v>
      </c>
      <c r="D37" s="9" t="s">
        <v>366</v>
      </c>
      <c r="E37" s="23">
        <v>2008</v>
      </c>
    </row>
    <row r="38" spans="1:97" x14ac:dyDescent="0.2">
      <c r="A38" s="23" t="s">
        <v>509</v>
      </c>
      <c r="B38" s="24" t="s">
        <v>510</v>
      </c>
      <c r="C38" s="23" t="s">
        <v>632</v>
      </c>
      <c r="D38" s="9" t="s">
        <v>557</v>
      </c>
      <c r="E38" s="23">
        <v>2010</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row>
    <row r="39" spans="1:97" x14ac:dyDescent="0.2">
      <c r="A39" s="23" t="s">
        <v>511</v>
      </c>
      <c r="B39" s="24" t="s">
        <v>512</v>
      </c>
      <c r="C39" s="23" t="s">
        <v>632</v>
      </c>
      <c r="D39" s="9" t="s">
        <v>557</v>
      </c>
      <c r="E39" s="23">
        <v>2010</v>
      </c>
    </row>
    <row r="40" spans="1:97" x14ac:dyDescent="0.2">
      <c r="A40" s="23" t="s">
        <v>513</v>
      </c>
      <c r="B40" s="24" t="s">
        <v>514</v>
      </c>
      <c r="C40" s="23" t="s">
        <v>632</v>
      </c>
      <c r="D40" s="9" t="s">
        <v>557</v>
      </c>
      <c r="E40" s="23">
        <v>2010</v>
      </c>
    </row>
    <row r="41" spans="1:97" x14ac:dyDescent="0.2">
      <c r="A41" s="23" t="s">
        <v>515</v>
      </c>
      <c r="B41" s="24" t="s">
        <v>516</v>
      </c>
      <c r="C41" s="23" t="s">
        <v>632</v>
      </c>
      <c r="D41" s="9" t="s">
        <v>557</v>
      </c>
      <c r="E41" s="23">
        <v>2010</v>
      </c>
    </row>
    <row r="42" spans="1:97" x14ac:dyDescent="0.2">
      <c r="A42" s="23" t="s">
        <v>517</v>
      </c>
      <c r="B42" s="24" t="s">
        <v>518</v>
      </c>
      <c r="C42" s="23" t="s">
        <v>632</v>
      </c>
      <c r="D42" s="9" t="s">
        <v>557</v>
      </c>
      <c r="E42" s="23">
        <v>2010</v>
      </c>
    </row>
    <row r="43" spans="1:97" x14ac:dyDescent="0.2">
      <c r="A43" s="23" t="s">
        <v>519</v>
      </c>
      <c r="B43" s="24" t="s">
        <v>520</v>
      </c>
      <c r="C43" s="23" t="s">
        <v>632</v>
      </c>
      <c r="D43" s="9" t="s">
        <v>557</v>
      </c>
      <c r="E43" s="23">
        <v>2010</v>
      </c>
    </row>
    <row r="44" spans="1:97" x14ac:dyDescent="0.2">
      <c r="A44" s="23" t="s">
        <v>521</v>
      </c>
      <c r="B44" s="24" t="s">
        <v>522</v>
      </c>
      <c r="C44" s="23" t="s">
        <v>632</v>
      </c>
      <c r="D44" s="9" t="s">
        <v>557</v>
      </c>
      <c r="E44" s="23">
        <v>2010</v>
      </c>
    </row>
    <row r="45" spans="1:97" x14ac:dyDescent="0.2">
      <c r="A45" s="23" t="s">
        <v>523</v>
      </c>
      <c r="B45" s="24" t="s">
        <v>524</v>
      </c>
      <c r="C45" s="23" t="s">
        <v>632</v>
      </c>
      <c r="D45" s="9" t="s">
        <v>557</v>
      </c>
      <c r="E45" s="23">
        <v>2010</v>
      </c>
    </row>
    <row r="46" spans="1:97" x14ac:dyDescent="0.2">
      <c r="A46" s="23" t="s">
        <v>525</v>
      </c>
      <c r="B46" s="24" t="s">
        <v>526</v>
      </c>
      <c r="C46" s="23" t="s">
        <v>632</v>
      </c>
      <c r="D46" s="9" t="s">
        <v>557</v>
      </c>
      <c r="E46" s="23">
        <v>2010</v>
      </c>
    </row>
    <row r="47" spans="1:97" x14ac:dyDescent="0.2">
      <c r="A47" s="23" t="s">
        <v>527</v>
      </c>
      <c r="B47" s="24" t="s">
        <v>528</v>
      </c>
      <c r="C47" s="23" t="s">
        <v>632</v>
      </c>
      <c r="D47" s="9" t="s">
        <v>557</v>
      </c>
      <c r="E47" s="23">
        <v>2010</v>
      </c>
    </row>
    <row r="48" spans="1:97" x14ac:dyDescent="0.2">
      <c r="A48" s="23" t="s">
        <v>529</v>
      </c>
      <c r="B48" s="24" t="s">
        <v>530</v>
      </c>
      <c r="C48" s="23" t="s">
        <v>632</v>
      </c>
      <c r="D48" s="9" t="s">
        <v>557</v>
      </c>
      <c r="E48" s="23">
        <v>2010</v>
      </c>
    </row>
    <row r="49" spans="1:5" x14ac:dyDescent="0.2">
      <c r="A49" s="23" t="s">
        <v>539</v>
      </c>
      <c r="B49" s="24" t="s">
        <v>543</v>
      </c>
      <c r="C49" s="23" t="s">
        <v>632</v>
      </c>
      <c r="D49" s="9" t="s">
        <v>557</v>
      </c>
      <c r="E49" s="23">
        <v>2010</v>
      </c>
    </row>
    <row r="50" spans="1:5" x14ac:dyDescent="0.2">
      <c r="A50" s="23" t="s">
        <v>540</v>
      </c>
      <c r="B50" s="24" t="s">
        <v>544</v>
      </c>
      <c r="C50" s="23" t="s">
        <v>632</v>
      </c>
      <c r="D50" s="9" t="s">
        <v>557</v>
      </c>
      <c r="E50" s="23">
        <v>2010</v>
      </c>
    </row>
    <row r="51" spans="1:5" x14ac:dyDescent="0.2">
      <c r="A51" s="23" t="s">
        <v>541</v>
      </c>
      <c r="B51" s="24" t="s">
        <v>545</v>
      </c>
      <c r="C51" s="23" t="s">
        <v>632</v>
      </c>
      <c r="D51" s="9" t="s">
        <v>557</v>
      </c>
      <c r="E51" s="23">
        <v>2010</v>
      </c>
    </row>
    <row r="52" spans="1:5" x14ac:dyDescent="0.2">
      <c r="A52" s="23" t="s">
        <v>542</v>
      </c>
      <c r="B52" s="24" t="s">
        <v>546</v>
      </c>
      <c r="C52" s="23" t="s">
        <v>632</v>
      </c>
      <c r="D52" s="9" t="s">
        <v>557</v>
      </c>
      <c r="E52" s="23">
        <v>2010</v>
      </c>
    </row>
    <row r="53" spans="1:5" x14ac:dyDescent="0.2">
      <c r="A53" s="23" t="s">
        <v>531</v>
      </c>
      <c r="B53" s="24" t="s">
        <v>547</v>
      </c>
      <c r="C53" s="23" t="s">
        <v>632</v>
      </c>
      <c r="D53" s="9" t="s">
        <v>557</v>
      </c>
      <c r="E53" s="23">
        <v>2010</v>
      </c>
    </row>
    <row r="54" spans="1:5" x14ac:dyDescent="0.2">
      <c r="A54" s="23" t="s">
        <v>532</v>
      </c>
      <c r="B54" s="24" t="s">
        <v>533</v>
      </c>
      <c r="C54" s="23" t="s">
        <v>632</v>
      </c>
      <c r="D54" s="9" t="s">
        <v>557</v>
      </c>
      <c r="E54" s="23">
        <v>2010</v>
      </c>
    </row>
    <row r="55" spans="1:5" x14ac:dyDescent="0.2">
      <c r="A55" s="23" t="s">
        <v>534</v>
      </c>
      <c r="B55" s="24" t="s">
        <v>535</v>
      </c>
      <c r="C55" s="23" t="s">
        <v>632</v>
      </c>
      <c r="D55" s="9" t="s">
        <v>557</v>
      </c>
      <c r="E55" s="23">
        <v>2010</v>
      </c>
    </row>
    <row r="56" spans="1:5" x14ac:dyDescent="0.2">
      <c r="A56" s="23" t="s">
        <v>536</v>
      </c>
      <c r="B56" s="24" t="s">
        <v>537</v>
      </c>
      <c r="C56" s="23" t="s">
        <v>632</v>
      </c>
      <c r="D56" s="9" t="s">
        <v>557</v>
      </c>
      <c r="E56" s="23">
        <v>2010</v>
      </c>
    </row>
    <row r="57" spans="1:5" x14ac:dyDescent="0.2">
      <c r="A57" s="23" t="s">
        <v>553</v>
      </c>
      <c r="B57" s="24" t="s">
        <v>548</v>
      </c>
      <c r="C57" s="23" t="s">
        <v>632</v>
      </c>
      <c r="D57" s="9" t="s">
        <v>557</v>
      </c>
      <c r="E57" s="23">
        <v>2010</v>
      </c>
    </row>
    <row r="58" spans="1:5" x14ac:dyDescent="0.2">
      <c r="A58" s="23" t="s">
        <v>554</v>
      </c>
      <c r="B58" s="24" t="s">
        <v>549</v>
      </c>
      <c r="C58" s="23" t="s">
        <v>632</v>
      </c>
      <c r="D58" s="9" t="s">
        <v>557</v>
      </c>
      <c r="E58" s="23">
        <v>2010</v>
      </c>
    </row>
    <row r="59" spans="1:5" x14ac:dyDescent="0.2">
      <c r="A59" s="23" t="s">
        <v>555</v>
      </c>
      <c r="B59" s="24" t="s">
        <v>550</v>
      </c>
      <c r="C59" s="23" t="s">
        <v>632</v>
      </c>
      <c r="D59" s="9" t="s">
        <v>557</v>
      </c>
      <c r="E59" s="23">
        <v>2010</v>
      </c>
    </row>
    <row r="60" spans="1:5" x14ac:dyDescent="0.2">
      <c r="A60" s="23" t="s">
        <v>556</v>
      </c>
      <c r="B60" s="24" t="s">
        <v>551</v>
      </c>
      <c r="C60" s="23" t="s">
        <v>632</v>
      </c>
      <c r="D60" s="9" t="s">
        <v>557</v>
      </c>
      <c r="E60" s="23">
        <v>2010</v>
      </c>
    </row>
    <row r="61" spans="1:5" x14ac:dyDescent="0.2">
      <c r="A61" s="23" t="s">
        <v>538</v>
      </c>
      <c r="B61" s="24" t="s">
        <v>552</v>
      </c>
      <c r="C61" s="23" t="s">
        <v>632</v>
      </c>
      <c r="D61" s="9" t="s">
        <v>557</v>
      </c>
      <c r="E61" s="23">
        <v>2010</v>
      </c>
    </row>
    <row r="62" spans="1:5" x14ac:dyDescent="0.2">
      <c r="A62" s="23" t="s">
        <v>67</v>
      </c>
      <c r="B62" s="30" t="s">
        <v>68</v>
      </c>
      <c r="C62" s="23" t="s">
        <v>632</v>
      </c>
      <c r="D62" s="25" t="s">
        <v>81</v>
      </c>
      <c r="E62" s="23">
        <v>2009</v>
      </c>
    </row>
    <row r="63" spans="1:5" x14ac:dyDescent="0.2">
      <c r="A63" s="23" t="s">
        <v>69</v>
      </c>
      <c r="B63" s="24" t="s">
        <v>70</v>
      </c>
      <c r="C63" s="23" t="s">
        <v>632</v>
      </c>
      <c r="D63" s="25" t="s">
        <v>81</v>
      </c>
      <c r="E63" s="23">
        <v>2009</v>
      </c>
    </row>
    <row r="64" spans="1:5" x14ac:dyDescent="0.2">
      <c r="A64" s="23" t="s">
        <v>71</v>
      </c>
      <c r="B64" s="24" t="s">
        <v>72</v>
      </c>
      <c r="C64" s="23" t="s">
        <v>632</v>
      </c>
      <c r="D64" s="25" t="s">
        <v>81</v>
      </c>
      <c r="E64" s="23">
        <v>2009</v>
      </c>
    </row>
    <row r="65" spans="1:5" x14ac:dyDescent="0.2">
      <c r="A65" s="23" t="s">
        <v>73</v>
      </c>
      <c r="B65" s="24" t="s">
        <v>74</v>
      </c>
      <c r="C65" s="23" t="s">
        <v>632</v>
      </c>
      <c r="D65" s="25" t="s">
        <v>81</v>
      </c>
      <c r="E65" s="23">
        <v>2009</v>
      </c>
    </row>
    <row r="66" spans="1:5" x14ac:dyDescent="0.2">
      <c r="A66" s="23" t="s">
        <v>75</v>
      </c>
      <c r="B66" s="24" t="s">
        <v>76</v>
      </c>
      <c r="C66" s="23" t="s">
        <v>632</v>
      </c>
      <c r="D66" s="25" t="s">
        <v>81</v>
      </c>
      <c r="E66" s="23">
        <v>2009</v>
      </c>
    </row>
    <row r="67" spans="1:5" x14ac:dyDescent="0.2">
      <c r="A67" s="23" t="s">
        <v>77</v>
      </c>
      <c r="B67" s="24" t="s">
        <v>78</v>
      </c>
      <c r="C67" s="23" t="s">
        <v>632</v>
      </c>
      <c r="D67" s="25" t="s">
        <v>81</v>
      </c>
      <c r="E67" s="23">
        <v>2009</v>
      </c>
    </row>
    <row r="68" spans="1:5" x14ac:dyDescent="0.2">
      <c r="A68" s="23" t="s">
        <v>79</v>
      </c>
      <c r="B68" s="24" t="s">
        <v>80</v>
      </c>
      <c r="C68" s="23" t="s">
        <v>632</v>
      </c>
      <c r="D68" s="25" t="s">
        <v>81</v>
      </c>
      <c r="E68" s="23">
        <v>2009</v>
      </c>
    </row>
    <row r="69" spans="1:5" x14ac:dyDescent="0.2">
      <c r="A69" s="23" t="s">
        <v>439</v>
      </c>
      <c r="B69" s="24" t="s">
        <v>440</v>
      </c>
      <c r="C69" s="23" t="s">
        <v>632</v>
      </c>
      <c r="D69" s="25" t="s">
        <v>81</v>
      </c>
      <c r="E69" s="23">
        <v>2009</v>
      </c>
    </row>
    <row r="70" spans="1:5" x14ac:dyDescent="0.2">
      <c r="A70" s="23" t="s">
        <v>82</v>
      </c>
      <c r="B70" s="24" t="s">
        <v>87</v>
      </c>
      <c r="C70" s="23" t="s">
        <v>632</v>
      </c>
      <c r="D70" s="25" t="s">
        <v>81</v>
      </c>
      <c r="E70" s="23">
        <v>2009</v>
      </c>
    </row>
    <row r="71" spans="1:5" x14ac:dyDescent="0.2">
      <c r="A71" s="23" t="s">
        <v>83</v>
      </c>
      <c r="B71" s="24" t="s">
        <v>88</v>
      </c>
      <c r="C71" s="23" t="s">
        <v>92</v>
      </c>
      <c r="D71" s="25" t="s">
        <v>81</v>
      </c>
      <c r="E71" s="23">
        <v>2009</v>
      </c>
    </row>
    <row r="72" spans="1:5" x14ac:dyDescent="0.2">
      <c r="A72" s="23" t="s">
        <v>84</v>
      </c>
      <c r="B72" s="24" t="s">
        <v>89</v>
      </c>
      <c r="C72" s="23" t="s">
        <v>92</v>
      </c>
      <c r="D72" s="25" t="s">
        <v>81</v>
      </c>
      <c r="E72" s="23">
        <v>2009</v>
      </c>
    </row>
    <row r="73" spans="1:5" x14ac:dyDescent="0.2">
      <c r="A73" s="23" t="s">
        <v>85</v>
      </c>
      <c r="B73" s="24" t="s">
        <v>90</v>
      </c>
      <c r="C73" s="23" t="s">
        <v>92</v>
      </c>
      <c r="D73" s="25" t="s">
        <v>81</v>
      </c>
      <c r="E73" s="23">
        <v>2009</v>
      </c>
    </row>
    <row r="74" spans="1:5" x14ac:dyDescent="0.2">
      <c r="A74" s="23" t="s">
        <v>86</v>
      </c>
      <c r="B74" s="23" t="s">
        <v>91</v>
      </c>
      <c r="C74" s="23" t="s">
        <v>92</v>
      </c>
      <c r="D74" s="25" t="s">
        <v>81</v>
      </c>
      <c r="E74" s="23">
        <v>2009</v>
      </c>
    </row>
    <row r="75" spans="1:5" s="51" customFormat="1" x14ac:dyDescent="0.2">
      <c r="A75" s="25" t="s">
        <v>224</v>
      </c>
      <c r="B75" s="38" t="s">
        <v>367</v>
      </c>
      <c r="C75" s="25" t="s">
        <v>585</v>
      </c>
      <c r="D75" s="25" t="s">
        <v>81</v>
      </c>
      <c r="E75" s="25">
        <v>2009</v>
      </c>
    </row>
    <row r="76" spans="1:5" s="51" customFormat="1" x14ac:dyDescent="0.2">
      <c r="A76" s="25" t="s">
        <v>225</v>
      </c>
      <c r="B76" s="38" t="s">
        <v>368</v>
      </c>
      <c r="C76" s="25" t="s">
        <v>585</v>
      </c>
      <c r="D76" s="25" t="s">
        <v>81</v>
      </c>
      <c r="E76" s="25">
        <v>2009</v>
      </c>
    </row>
    <row r="77" spans="1:5" s="51" customFormat="1" x14ac:dyDescent="0.2">
      <c r="A77" s="9" t="s">
        <v>226</v>
      </c>
      <c r="B77" s="38" t="s">
        <v>369</v>
      </c>
      <c r="C77" s="25" t="s">
        <v>585</v>
      </c>
      <c r="D77" s="25" t="s">
        <v>81</v>
      </c>
      <c r="E77" s="25">
        <v>2009</v>
      </c>
    </row>
    <row r="78" spans="1:5" s="51" customFormat="1" x14ac:dyDescent="0.2">
      <c r="A78" s="25" t="s">
        <v>227</v>
      </c>
      <c r="B78" s="38" t="s">
        <v>230</v>
      </c>
      <c r="C78" s="25" t="s">
        <v>371</v>
      </c>
      <c r="D78" s="25" t="s">
        <v>81</v>
      </c>
      <c r="E78" s="25">
        <v>2009</v>
      </c>
    </row>
    <row r="79" spans="1:5" s="51" customFormat="1" x14ac:dyDescent="0.2">
      <c r="A79" s="25" t="s">
        <v>228</v>
      </c>
      <c r="B79" s="38" t="s">
        <v>231</v>
      </c>
      <c r="C79" s="25" t="s">
        <v>371</v>
      </c>
      <c r="D79" s="25" t="s">
        <v>81</v>
      </c>
      <c r="E79" s="25">
        <v>2009</v>
      </c>
    </row>
    <row r="80" spans="1:5" s="51" customFormat="1" x14ac:dyDescent="0.2">
      <c r="A80" s="25" t="s">
        <v>229</v>
      </c>
      <c r="B80" s="39" t="s">
        <v>232</v>
      </c>
      <c r="C80" s="25" t="s">
        <v>371</v>
      </c>
      <c r="D80" s="25" t="s">
        <v>81</v>
      </c>
      <c r="E80" s="25">
        <v>2009</v>
      </c>
    </row>
    <row r="81" spans="1:5" x14ac:dyDescent="0.2">
      <c r="A81" s="23" t="s">
        <v>93</v>
      </c>
      <c r="B81" s="24" t="s">
        <v>94</v>
      </c>
      <c r="C81" s="23" t="s">
        <v>585</v>
      </c>
      <c r="D81" s="25" t="s">
        <v>81</v>
      </c>
      <c r="E81" s="23">
        <v>2009</v>
      </c>
    </row>
    <row r="82" spans="1:5" x14ac:dyDescent="0.2">
      <c r="A82" s="23" t="s">
        <v>372</v>
      </c>
      <c r="B82" s="24" t="s">
        <v>370</v>
      </c>
      <c r="C82" s="23" t="s">
        <v>585</v>
      </c>
      <c r="D82" s="25" t="s">
        <v>81</v>
      </c>
      <c r="E82" s="23">
        <v>2009</v>
      </c>
    </row>
    <row r="83" spans="1:5" x14ac:dyDescent="0.2">
      <c r="A83" s="23" t="s">
        <v>96</v>
      </c>
      <c r="B83" s="23" t="s">
        <v>95</v>
      </c>
      <c r="C83" s="23" t="s">
        <v>585</v>
      </c>
      <c r="D83" s="25" t="s">
        <v>915</v>
      </c>
      <c r="E83" s="25">
        <v>2009</v>
      </c>
    </row>
    <row r="84" spans="1:5" x14ac:dyDescent="0.2">
      <c r="A84" s="23" t="s">
        <v>97</v>
      </c>
      <c r="B84" s="24" t="s">
        <v>98</v>
      </c>
      <c r="C84" s="23" t="s">
        <v>916</v>
      </c>
      <c r="D84" s="25" t="s">
        <v>917</v>
      </c>
      <c r="E84" s="25">
        <v>2010</v>
      </c>
    </row>
    <row r="85" spans="1:5" x14ac:dyDescent="0.2">
      <c r="A85" s="23" t="s">
        <v>99</v>
      </c>
      <c r="B85" s="24" t="s">
        <v>100</v>
      </c>
      <c r="C85" s="23" t="s">
        <v>916</v>
      </c>
      <c r="D85" s="25" t="s">
        <v>917</v>
      </c>
      <c r="E85" s="25">
        <v>2010</v>
      </c>
    </row>
    <row r="86" spans="1:5" x14ac:dyDescent="0.2">
      <c r="A86" s="23" t="s">
        <v>101</v>
      </c>
      <c r="B86" s="23" t="s">
        <v>102</v>
      </c>
      <c r="C86" s="23" t="s">
        <v>632</v>
      </c>
      <c r="D86" s="25" t="s">
        <v>915</v>
      </c>
      <c r="E86" s="25">
        <v>2009</v>
      </c>
    </row>
    <row r="87" spans="1:5" x14ac:dyDescent="0.2">
      <c r="A87" s="23" t="s">
        <v>103</v>
      </c>
      <c r="B87" s="24" t="s">
        <v>373</v>
      </c>
      <c r="C87" s="23" t="s">
        <v>916</v>
      </c>
      <c r="D87" s="25" t="s">
        <v>917</v>
      </c>
      <c r="E87" s="25">
        <v>2010</v>
      </c>
    </row>
    <row r="88" spans="1:5" x14ac:dyDescent="0.2">
      <c r="A88" s="23" t="s">
        <v>104</v>
      </c>
      <c r="B88" s="24" t="s">
        <v>105</v>
      </c>
      <c r="C88" s="23" t="s">
        <v>916</v>
      </c>
      <c r="D88" s="25" t="s">
        <v>917</v>
      </c>
      <c r="E88" s="25">
        <v>2010</v>
      </c>
    </row>
    <row r="89" spans="1:5" x14ac:dyDescent="0.2">
      <c r="A89" s="23" t="s">
        <v>106</v>
      </c>
      <c r="B89" s="24" t="s">
        <v>107</v>
      </c>
      <c r="C89" s="23" t="s">
        <v>916</v>
      </c>
      <c r="D89" s="25" t="s">
        <v>917</v>
      </c>
      <c r="E89" s="25">
        <v>2010</v>
      </c>
    </row>
    <row r="90" spans="1:5" ht="11.25" customHeight="1" x14ac:dyDescent="0.2">
      <c r="A90" s="23" t="s">
        <v>108</v>
      </c>
      <c r="B90" s="24" t="s">
        <v>109</v>
      </c>
      <c r="C90" s="23" t="s">
        <v>916</v>
      </c>
      <c r="D90" s="25" t="s">
        <v>917</v>
      </c>
      <c r="E90" s="25">
        <v>2010</v>
      </c>
    </row>
    <row r="91" spans="1:5" ht="12" customHeight="1" x14ac:dyDescent="0.2">
      <c r="A91" s="23" t="s">
        <v>110</v>
      </c>
      <c r="B91" s="24" t="s">
        <v>111</v>
      </c>
      <c r="C91" s="23" t="s">
        <v>916</v>
      </c>
      <c r="D91" s="25" t="s">
        <v>917</v>
      </c>
      <c r="E91" s="25">
        <v>2010</v>
      </c>
    </row>
    <row r="92" spans="1:5" s="51" customFormat="1" ht="9.9499999999999993" customHeight="1" x14ac:dyDescent="0.2">
      <c r="A92" s="25" t="s">
        <v>233</v>
      </c>
      <c r="B92" s="25" t="s">
        <v>234</v>
      </c>
      <c r="C92" s="25" t="s">
        <v>632</v>
      </c>
      <c r="D92" s="25" t="s">
        <v>81</v>
      </c>
      <c r="E92" s="25">
        <v>2009</v>
      </c>
    </row>
    <row r="93" spans="1:5" s="51" customFormat="1" x14ac:dyDescent="0.2">
      <c r="A93" s="25" t="s">
        <v>235</v>
      </c>
      <c r="B93" s="25" t="s">
        <v>236</v>
      </c>
      <c r="C93" s="25" t="s">
        <v>632</v>
      </c>
      <c r="D93" s="25" t="s">
        <v>81</v>
      </c>
      <c r="E93" s="25">
        <v>2009</v>
      </c>
    </row>
    <row r="94" spans="1:5" x14ac:dyDescent="0.2">
      <c r="A94" s="23" t="s">
        <v>436</v>
      </c>
      <c r="B94" s="23" t="s">
        <v>437</v>
      </c>
      <c r="C94" s="23" t="s">
        <v>918</v>
      </c>
      <c r="D94" s="25" t="s">
        <v>438</v>
      </c>
      <c r="E94" s="23">
        <v>2010</v>
      </c>
    </row>
    <row r="95" spans="1:5" s="51" customFormat="1" ht="11.25" customHeight="1" x14ac:dyDescent="0.2">
      <c r="A95" s="25" t="s">
        <v>240</v>
      </c>
      <c r="B95" s="38" t="s">
        <v>237</v>
      </c>
      <c r="C95" s="25" t="s">
        <v>5</v>
      </c>
      <c r="D95" s="25" t="s">
        <v>50</v>
      </c>
      <c r="E95" s="25">
        <v>2009</v>
      </c>
    </row>
    <row r="96" spans="1:5" s="51" customFormat="1" ht="11.25" customHeight="1" x14ac:dyDescent="0.2">
      <c r="A96" s="25" t="s">
        <v>241</v>
      </c>
      <c r="B96" s="38" t="s">
        <v>238</v>
      </c>
      <c r="C96" s="25" t="s">
        <v>5</v>
      </c>
      <c r="D96" s="25" t="s">
        <v>50</v>
      </c>
      <c r="E96" s="25">
        <v>2009</v>
      </c>
    </row>
    <row r="97" spans="1:5" s="51" customFormat="1" x14ac:dyDescent="0.2">
      <c r="A97" s="25" t="s">
        <v>242</v>
      </c>
      <c r="B97" s="38" t="s">
        <v>239</v>
      </c>
      <c r="C97" s="25" t="s">
        <v>5</v>
      </c>
      <c r="D97" s="25" t="s">
        <v>50</v>
      </c>
      <c r="E97" s="25">
        <v>2009</v>
      </c>
    </row>
    <row r="98" spans="1:5" s="83" customFormat="1" ht="11.25" customHeight="1" x14ac:dyDescent="0.25">
      <c r="A98" s="82" t="s">
        <v>469</v>
      </c>
      <c r="B98" s="9" t="s">
        <v>470</v>
      </c>
      <c r="C98" s="9" t="s">
        <v>471</v>
      </c>
      <c r="D98" s="9" t="s">
        <v>472</v>
      </c>
      <c r="E98" s="9">
        <v>2010</v>
      </c>
    </row>
    <row r="99" spans="1:5" s="83" customFormat="1" ht="11.25" customHeight="1" x14ac:dyDescent="0.25">
      <c r="A99" s="82" t="s">
        <v>507</v>
      </c>
      <c r="B99" s="9" t="s">
        <v>508</v>
      </c>
      <c r="C99" s="9" t="s">
        <v>471</v>
      </c>
      <c r="D99" s="9" t="s">
        <v>472</v>
      </c>
      <c r="E99" s="9">
        <v>2010</v>
      </c>
    </row>
  </sheetData>
  <phoneticPr fontId="15" type="noConversion"/>
  <pageMargins left="0.75" right="0.75" top="1" bottom="1"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5"/>
  <sheetViews>
    <sheetView workbookViewId="0">
      <pane xSplit="1" ySplit="1" topLeftCell="CK2" activePane="bottomRight" state="frozen"/>
      <selection pane="topRight" activeCell="B1" sqref="B1"/>
      <selection pane="bottomLeft" activeCell="A2" sqref="A2"/>
      <selection pane="bottomRight" activeCell="CT12" sqref="CT12"/>
    </sheetView>
  </sheetViews>
  <sheetFormatPr baseColWidth="10" defaultColWidth="10.875" defaultRowHeight="11.25" x14ac:dyDescent="0.2"/>
  <cols>
    <col min="1" max="1" width="6.375" style="21" customWidth="1"/>
    <col min="2" max="2" width="14.375" style="21" bestFit="1" customWidth="1"/>
    <col min="3" max="3" width="14.5" style="21" bestFit="1" customWidth="1"/>
    <col min="4" max="4" width="14.625" style="21" bestFit="1" customWidth="1"/>
    <col min="5" max="8" width="16.625" style="21" bestFit="1" customWidth="1"/>
    <col min="9" max="9" width="17.625" style="21" bestFit="1" customWidth="1"/>
    <col min="10" max="10" width="12.5" style="21" bestFit="1" customWidth="1"/>
    <col min="11" max="12" width="10.625" style="21" bestFit="1" customWidth="1"/>
    <col min="13" max="16" width="15.5" style="21" bestFit="1" customWidth="1"/>
    <col min="17" max="17" width="16.625" style="21" bestFit="1" customWidth="1"/>
    <col min="18" max="18" width="11.625" style="21" bestFit="1" customWidth="1"/>
    <col min="19" max="20" width="13.125" style="21" bestFit="1" customWidth="1"/>
    <col min="21" max="21" width="13.375" style="21" bestFit="1" customWidth="1"/>
    <col min="22" max="24" width="16.125" style="21" bestFit="1" customWidth="1"/>
    <col min="25" max="26" width="14.125" style="21" bestFit="1" customWidth="1"/>
    <col min="27" max="27" width="14.375" style="21" bestFit="1" customWidth="1"/>
    <col min="28" max="30" width="17.125" style="21" bestFit="1" customWidth="1"/>
    <col min="31" max="31" width="13" style="21" bestFit="1" customWidth="1"/>
    <col min="32" max="33" width="13.125" style="21" bestFit="1" customWidth="1"/>
    <col min="34" max="34" width="16.875" style="21" bestFit="1" customWidth="1"/>
    <col min="35" max="36" width="16.125" style="21" bestFit="1" customWidth="1"/>
    <col min="37" max="62" width="11.625" style="21" bestFit="1" customWidth="1"/>
    <col min="63" max="63" width="11.875" style="21" bestFit="1" customWidth="1"/>
    <col min="64" max="67" width="14.125" style="21" bestFit="1" customWidth="1"/>
    <col min="68" max="68" width="15.125" style="21" bestFit="1" customWidth="1"/>
    <col min="69" max="69" width="11.625" style="21" bestFit="1" customWidth="1"/>
    <col min="70" max="70" width="14.125" style="21" bestFit="1" customWidth="1"/>
    <col min="71" max="71" width="14.375" style="21" bestFit="1" customWidth="1"/>
    <col min="72" max="72" width="14.5" style="21" bestFit="1" customWidth="1"/>
    <col min="73" max="73" width="17.375" style="21" bestFit="1" customWidth="1"/>
    <col min="74" max="74" width="17" style="51" bestFit="1" customWidth="1"/>
    <col min="75" max="75" width="18" style="51" bestFit="1" customWidth="1"/>
    <col min="76" max="76" width="18.125" style="51" bestFit="1" customWidth="1"/>
    <col min="77" max="77" width="19.5" style="51" bestFit="1" customWidth="1"/>
    <col min="78" max="78" width="20.5" style="51" bestFit="1" customWidth="1"/>
    <col min="79" max="79" width="20.625" style="51" bestFit="1" customWidth="1"/>
    <col min="80" max="81" width="14.625" style="21" bestFit="1" customWidth="1"/>
    <col min="82" max="82" width="21.625" style="21" bestFit="1" customWidth="1"/>
    <col min="83" max="83" width="22" style="21" bestFit="1" customWidth="1"/>
    <col min="84" max="84" width="18.875" style="21" bestFit="1" customWidth="1"/>
    <col min="85" max="85" width="17.125" style="21" bestFit="1" customWidth="1"/>
    <col min="86" max="86" width="20.5" style="21" bestFit="1" customWidth="1"/>
    <col min="87" max="88" width="32.625" style="41" bestFit="1" customWidth="1"/>
    <col min="89" max="90" width="31" style="41" bestFit="1" customWidth="1"/>
    <col min="91" max="91" width="13" style="21" bestFit="1" customWidth="1"/>
    <col min="92" max="92" width="15.5" style="21" bestFit="1" customWidth="1"/>
    <col min="93" max="93" width="12.625" style="21" bestFit="1" customWidth="1"/>
    <col min="94" max="94" width="11.375" style="21" bestFit="1" customWidth="1"/>
    <col min="95" max="95" width="11.5" style="21" bestFit="1" customWidth="1"/>
    <col min="96" max="96" width="11.625" style="21" bestFit="1" customWidth="1"/>
    <col min="97" max="98" width="13.5" style="37" bestFit="1" customWidth="1"/>
    <col min="99" max="16384" width="10.875" style="21"/>
  </cols>
  <sheetData>
    <row r="1" spans="1:98" x14ac:dyDescent="0.2">
      <c r="A1" s="26" t="s">
        <v>633</v>
      </c>
      <c r="B1" s="21" t="s">
        <v>34</v>
      </c>
      <c r="C1" s="21" t="s">
        <v>35</v>
      </c>
      <c r="D1" s="21" t="s">
        <v>36</v>
      </c>
      <c r="E1" s="21" t="s">
        <v>37</v>
      </c>
      <c r="F1" s="21" t="s">
        <v>38</v>
      </c>
      <c r="G1" s="21" t="s">
        <v>39</v>
      </c>
      <c r="H1" s="21" t="s">
        <v>40</v>
      </c>
      <c r="I1" s="21" t="s">
        <v>41</v>
      </c>
      <c r="J1" s="21" t="s">
        <v>51</v>
      </c>
      <c r="K1" s="21" t="s">
        <v>53</v>
      </c>
      <c r="L1" s="21" t="s">
        <v>55</v>
      </c>
      <c r="M1" s="21" t="s">
        <v>57</v>
      </c>
      <c r="N1" s="21" t="s">
        <v>59</v>
      </c>
      <c r="O1" s="21" t="s">
        <v>61</v>
      </c>
      <c r="P1" s="21" t="s">
        <v>63</v>
      </c>
      <c r="Q1" s="21" t="s">
        <v>65</v>
      </c>
      <c r="R1" s="21" t="s">
        <v>204</v>
      </c>
      <c r="S1" s="21" t="s">
        <v>898</v>
      </c>
      <c r="T1" s="21" t="s">
        <v>900</v>
      </c>
      <c r="U1" s="21" t="s">
        <v>902</v>
      </c>
      <c r="V1" s="21" t="s">
        <v>205</v>
      </c>
      <c r="W1" s="21" t="s">
        <v>207</v>
      </c>
      <c r="X1" s="21" t="s">
        <v>209</v>
      </c>
      <c r="Y1" s="21" t="s">
        <v>904</v>
      </c>
      <c r="Z1" s="21" t="s">
        <v>906</v>
      </c>
      <c r="AA1" s="21" t="s">
        <v>908</v>
      </c>
      <c r="AB1" s="21" t="s">
        <v>212</v>
      </c>
      <c r="AC1" s="21" t="s">
        <v>214</v>
      </c>
      <c r="AD1" s="21" t="s">
        <v>216</v>
      </c>
      <c r="AE1" s="21" t="s">
        <v>909</v>
      </c>
      <c r="AF1" s="21" t="s">
        <v>911</v>
      </c>
      <c r="AG1" s="21" t="s">
        <v>913</v>
      </c>
      <c r="AH1" s="21" t="s">
        <v>218</v>
      </c>
      <c r="AI1" s="21" t="s">
        <v>220</v>
      </c>
      <c r="AJ1" s="21" t="s">
        <v>222</v>
      </c>
      <c r="AK1" s="21" t="s">
        <v>509</v>
      </c>
      <c r="AL1" s="21" t="s">
        <v>511</v>
      </c>
      <c r="AM1" s="21" t="s">
        <v>513</v>
      </c>
      <c r="AN1" s="21" t="s">
        <v>515</v>
      </c>
      <c r="AO1" s="21" t="s">
        <v>517</v>
      </c>
      <c r="AP1" s="21" t="s">
        <v>519</v>
      </c>
      <c r="AQ1" s="21" t="s">
        <v>521</v>
      </c>
      <c r="AR1" s="21" t="s">
        <v>523</v>
      </c>
      <c r="AS1" s="21" t="s">
        <v>525</v>
      </c>
      <c r="AT1" s="21" t="s">
        <v>527</v>
      </c>
      <c r="AU1" s="21" t="s">
        <v>529</v>
      </c>
      <c r="AV1" s="21" t="s">
        <v>539</v>
      </c>
      <c r="AW1" s="21" t="s">
        <v>540</v>
      </c>
      <c r="AX1" s="21" t="s">
        <v>541</v>
      </c>
      <c r="AY1" s="21" t="s">
        <v>542</v>
      </c>
      <c r="AZ1" s="21" t="s">
        <v>531</v>
      </c>
      <c r="BA1" s="21" t="s">
        <v>532</v>
      </c>
      <c r="BB1" s="21" t="s">
        <v>534</v>
      </c>
      <c r="BC1" s="21" t="s">
        <v>536</v>
      </c>
      <c r="BD1" s="21" t="s">
        <v>553</v>
      </c>
      <c r="BE1" s="21" t="s">
        <v>554</v>
      </c>
      <c r="BF1" s="21" t="s">
        <v>555</v>
      </c>
      <c r="BG1" s="21" t="s">
        <v>556</v>
      </c>
      <c r="BH1" s="21" t="s">
        <v>538</v>
      </c>
      <c r="BI1" s="21" t="s">
        <v>67</v>
      </c>
      <c r="BJ1" s="21" t="s">
        <v>69</v>
      </c>
      <c r="BK1" s="21" t="s">
        <v>71</v>
      </c>
      <c r="BL1" s="21" t="s">
        <v>73</v>
      </c>
      <c r="BM1" s="21" t="s">
        <v>75</v>
      </c>
      <c r="BN1" s="21" t="s">
        <v>77</v>
      </c>
      <c r="BO1" s="21" t="s">
        <v>79</v>
      </c>
      <c r="BP1" s="21" t="s">
        <v>374</v>
      </c>
      <c r="BQ1" s="21" t="s">
        <v>82</v>
      </c>
      <c r="BR1" s="21" t="s">
        <v>83</v>
      </c>
      <c r="BS1" s="21" t="s">
        <v>84</v>
      </c>
      <c r="BT1" s="21" t="s">
        <v>85</v>
      </c>
      <c r="BU1" s="21" t="s">
        <v>86</v>
      </c>
      <c r="BV1" s="25" t="s">
        <v>224</v>
      </c>
      <c r="BW1" s="25" t="s">
        <v>225</v>
      </c>
      <c r="BX1" s="9" t="s">
        <v>226</v>
      </c>
      <c r="BY1" s="25" t="s">
        <v>227</v>
      </c>
      <c r="BZ1" s="25" t="s">
        <v>228</v>
      </c>
      <c r="CA1" s="25" t="s">
        <v>229</v>
      </c>
      <c r="CB1" s="21" t="s">
        <v>93</v>
      </c>
      <c r="CC1" s="21" t="s">
        <v>372</v>
      </c>
      <c r="CD1" s="21" t="s">
        <v>453</v>
      </c>
      <c r="CE1" s="21" t="s">
        <v>97</v>
      </c>
      <c r="CF1" s="21" t="s">
        <v>99</v>
      </c>
      <c r="CG1" s="21" t="s">
        <v>101</v>
      </c>
      <c r="CH1" s="21" t="s">
        <v>103</v>
      </c>
      <c r="CI1" s="41" t="s">
        <v>104</v>
      </c>
      <c r="CJ1" s="41" t="s">
        <v>106</v>
      </c>
      <c r="CK1" s="41" t="s">
        <v>108</v>
      </c>
      <c r="CL1" s="41" t="s">
        <v>110</v>
      </c>
      <c r="CM1" s="21" t="s">
        <v>233</v>
      </c>
      <c r="CN1" s="21" t="s">
        <v>235</v>
      </c>
      <c r="CO1" s="21" t="s">
        <v>436</v>
      </c>
      <c r="CP1" s="21" t="s">
        <v>240</v>
      </c>
      <c r="CQ1" s="21" t="s">
        <v>241</v>
      </c>
      <c r="CR1" s="21" t="s">
        <v>242</v>
      </c>
      <c r="CS1" s="25" t="s">
        <v>469</v>
      </c>
      <c r="CT1" s="25" t="s">
        <v>507</v>
      </c>
    </row>
    <row r="2" spans="1:98" x14ac:dyDescent="0.2">
      <c r="A2" s="26" t="s">
        <v>634</v>
      </c>
      <c r="B2" s="27">
        <v>42.4</v>
      </c>
      <c r="C2" s="27">
        <v>51.3</v>
      </c>
      <c r="D2" s="27">
        <v>33.299999999999997</v>
      </c>
      <c r="E2" s="27">
        <v>26.6</v>
      </c>
      <c r="F2" s="27">
        <v>50.1</v>
      </c>
      <c r="G2" s="27">
        <v>46.800000000000004</v>
      </c>
      <c r="H2" s="27">
        <v>17.899999999999999</v>
      </c>
      <c r="I2" s="27">
        <v>2.6</v>
      </c>
      <c r="J2" s="27">
        <v>13</v>
      </c>
      <c r="K2" s="27">
        <v>21.2</v>
      </c>
      <c r="L2" s="27">
        <v>4.4000000000000004</v>
      </c>
      <c r="M2" s="27">
        <v>10.199999999999999</v>
      </c>
      <c r="N2" s="27">
        <v>9.1</v>
      </c>
      <c r="O2" s="27">
        <v>17.899999999999999</v>
      </c>
      <c r="P2" s="27">
        <v>28.199999999999996</v>
      </c>
      <c r="Q2" s="27">
        <v>5.4</v>
      </c>
      <c r="R2" s="27">
        <v>22.7</v>
      </c>
      <c r="S2" s="27">
        <v>4</v>
      </c>
      <c r="T2" s="27">
        <v>5.0999999999999996</v>
      </c>
      <c r="U2" s="27">
        <v>2.9000000000000004</v>
      </c>
      <c r="V2" s="27">
        <v>10.100000000000001</v>
      </c>
      <c r="W2" s="27">
        <v>3.4000000000000004</v>
      </c>
      <c r="X2" s="27">
        <v>1</v>
      </c>
      <c r="Y2" s="27">
        <v>1.5</v>
      </c>
      <c r="Z2" s="27">
        <v>2.1</v>
      </c>
      <c r="AA2" s="27">
        <v>0.8</v>
      </c>
      <c r="AB2" s="27">
        <v>1.1000000000000001</v>
      </c>
      <c r="AC2" s="27">
        <v>1.3</v>
      </c>
      <c r="AD2" s="27">
        <v>2.2000000000000002</v>
      </c>
      <c r="AE2" s="27">
        <v>0.2</v>
      </c>
      <c r="AF2" s="27">
        <v>0.4</v>
      </c>
      <c r="AG2" s="27">
        <v>0</v>
      </c>
      <c r="AH2" s="27">
        <v>0</v>
      </c>
      <c r="AI2" s="27">
        <v>0.3</v>
      </c>
      <c r="AJ2" s="27">
        <v>0</v>
      </c>
      <c r="AK2" s="27">
        <v>4.8610967026442502</v>
      </c>
      <c r="AL2" s="27">
        <v>8.5759631315303722</v>
      </c>
      <c r="AM2" s="27">
        <v>1.5473941016306032</v>
      </c>
      <c r="AN2" s="27">
        <v>13.202026393683896</v>
      </c>
      <c r="AO2" s="27">
        <v>5.9103896857504532</v>
      </c>
      <c r="AP2" s="27">
        <v>0.94077885576847164</v>
      </c>
      <c r="AQ2" s="27">
        <v>4.8243792161424475</v>
      </c>
      <c r="AR2" s="27">
        <v>0.27214135508868387</v>
      </c>
      <c r="AS2" s="27">
        <v>0.26746452696065781</v>
      </c>
      <c r="AT2" s="27">
        <v>0.56730887383117012</v>
      </c>
      <c r="AU2" s="27">
        <v>0</v>
      </c>
      <c r="AV2" s="27">
        <v>0</v>
      </c>
      <c r="AW2" s="27">
        <v>1.3403700722299459</v>
      </c>
      <c r="AX2" s="27">
        <v>0</v>
      </c>
      <c r="AY2" s="27">
        <v>0</v>
      </c>
      <c r="AZ2" s="27">
        <v>0</v>
      </c>
      <c r="BA2" s="27">
        <v>2.0204944823576518</v>
      </c>
      <c r="BB2" s="27">
        <v>4.2855942894326962</v>
      </c>
      <c r="BC2" s="27">
        <v>0</v>
      </c>
      <c r="BD2" s="27">
        <v>8.8332637233361506</v>
      </c>
      <c r="BE2" s="27">
        <v>1.3403700722299459</v>
      </c>
      <c r="BF2" s="27">
        <v>0</v>
      </c>
      <c r="BG2" s="27">
        <v>0</v>
      </c>
      <c r="BH2" s="27">
        <v>0</v>
      </c>
      <c r="BI2" s="27">
        <v>88.4</v>
      </c>
      <c r="BJ2" s="27">
        <v>95.6</v>
      </c>
      <c r="BK2" s="27">
        <v>83.7</v>
      </c>
      <c r="BL2" s="27">
        <v>89.4</v>
      </c>
      <c r="BM2" s="27">
        <v>97.7</v>
      </c>
      <c r="BN2" s="27">
        <v>93.600000000000009</v>
      </c>
      <c r="BO2" s="27">
        <v>100</v>
      </c>
      <c r="BP2" s="40">
        <v>100</v>
      </c>
      <c r="BQ2" s="27">
        <v>20.41</v>
      </c>
      <c r="BR2" s="27">
        <v>20.61</v>
      </c>
      <c r="BS2" s="27">
        <v>20.190000000000001</v>
      </c>
      <c r="BT2" s="27">
        <v>15.38</v>
      </c>
      <c r="BU2" s="27">
        <v>15.4</v>
      </c>
      <c r="BV2" s="27">
        <v>30.099999999999998</v>
      </c>
      <c r="BW2" s="40">
        <v>28.2</v>
      </c>
      <c r="BX2" s="40">
        <v>32.700000000000003</v>
      </c>
      <c r="BY2" s="40">
        <v>1.2238</v>
      </c>
      <c r="BZ2" s="40">
        <v>1.3158000000000001</v>
      </c>
      <c r="CA2" s="40">
        <v>1.1029</v>
      </c>
      <c r="CB2" s="27">
        <v>41.3</v>
      </c>
      <c r="CC2" s="27">
        <v>63.3</v>
      </c>
      <c r="CD2" s="27">
        <v>0.83</v>
      </c>
      <c r="CE2" s="21">
        <v>0.9</v>
      </c>
      <c r="CF2" s="27">
        <v>20.399999999999999</v>
      </c>
      <c r="CG2" s="27">
        <v>5.0576004495644842</v>
      </c>
      <c r="CH2" s="27">
        <v>45.77</v>
      </c>
      <c r="CI2" s="27">
        <v>1.7399999999999998</v>
      </c>
      <c r="CJ2" s="27">
        <v>0.18</v>
      </c>
      <c r="CK2" s="27">
        <v>25.41</v>
      </c>
      <c r="CL2" s="27">
        <v>10.050000000000001</v>
      </c>
      <c r="CM2" s="27">
        <v>83.399999999999991</v>
      </c>
      <c r="CN2" s="27">
        <v>76.900000000000006</v>
      </c>
      <c r="CO2" s="27">
        <v>26</v>
      </c>
      <c r="CP2" s="27">
        <v>5.57</v>
      </c>
      <c r="CQ2" s="27">
        <v>5.78</v>
      </c>
      <c r="CR2" s="27">
        <v>5.34</v>
      </c>
      <c r="CS2" s="37">
        <v>1032.6724590039848</v>
      </c>
      <c r="CT2" s="37">
        <v>2783.3496434306353</v>
      </c>
    </row>
    <row r="3" spans="1:98" x14ac:dyDescent="0.2">
      <c r="A3" s="26" t="s">
        <v>635</v>
      </c>
      <c r="B3" s="27">
        <v>30.7</v>
      </c>
      <c r="C3" s="27">
        <v>27.1</v>
      </c>
      <c r="D3" s="27">
        <v>33.9</v>
      </c>
      <c r="E3" s="27">
        <v>47.5</v>
      </c>
      <c r="F3" s="27">
        <v>34</v>
      </c>
      <c r="G3" s="27">
        <v>28.999999999999996</v>
      </c>
      <c r="H3" s="27">
        <v>13.200000000000001</v>
      </c>
      <c r="I3" s="27">
        <v>0</v>
      </c>
      <c r="J3" s="27">
        <v>14.6</v>
      </c>
      <c r="K3" s="27">
        <v>22.4</v>
      </c>
      <c r="L3" s="27">
        <v>8.3000000000000007</v>
      </c>
      <c r="M3" s="27">
        <v>24.5</v>
      </c>
      <c r="N3" s="27">
        <v>16.8</v>
      </c>
      <c r="O3" s="27">
        <v>15</v>
      </c>
      <c r="P3" s="27">
        <v>0</v>
      </c>
      <c r="Q3" s="27">
        <v>0</v>
      </c>
      <c r="R3" s="27">
        <v>20.9</v>
      </c>
      <c r="S3" s="27">
        <v>7.4</v>
      </c>
      <c r="T3" s="27">
        <v>9.3000000000000007</v>
      </c>
      <c r="U3" s="27">
        <v>5.5</v>
      </c>
      <c r="V3" s="27">
        <v>11.4</v>
      </c>
      <c r="W3" s="27">
        <v>9.1</v>
      </c>
      <c r="X3" s="27">
        <v>1.0999999999999999</v>
      </c>
      <c r="Y3" s="27">
        <v>2.4</v>
      </c>
      <c r="Z3" s="27">
        <v>3.9</v>
      </c>
      <c r="AA3" s="27">
        <v>0.8</v>
      </c>
      <c r="AB3" s="27">
        <v>3.3</v>
      </c>
      <c r="AC3" s="27">
        <v>3</v>
      </c>
      <c r="AD3" s="27">
        <v>0.5</v>
      </c>
      <c r="AE3" s="27">
        <v>0.5</v>
      </c>
      <c r="AF3" s="27">
        <v>0.8</v>
      </c>
      <c r="AG3" s="27">
        <v>0.1</v>
      </c>
      <c r="AH3" s="27">
        <v>0.70000000000000007</v>
      </c>
      <c r="AI3" s="27">
        <v>0.6</v>
      </c>
      <c r="AJ3" s="27">
        <v>0</v>
      </c>
      <c r="AK3" s="27">
        <v>5.2987251383456559</v>
      </c>
      <c r="AL3" s="27">
        <v>6.5382365912473412</v>
      </c>
      <c r="AM3" s="27">
        <v>4.0820812687583032</v>
      </c>
      <c r="AN3" s="27">
        <v>6.6080178304885608</v>
      </c>
      <c r="AO3" s="27">
        <v>12.230973999078374</v>
      </c>
      <c r="AP3" s="27">
        <v>7.9228540520580397</v>
      </c>
      <c r="AQ3" s="27">
        <v>2.5346909406717484</v>
      </c>
      <c r="AR3" s="27">
        <v>1.1737387921596905</v>
      </c>
      <c r="AS3" s="27">
        <v>0.86297303347277254</v>
      </c>
      <c r="AT3" s="27">
        <v>1.2553838742165786</v>
      </c>
      <c r="AU3" s="27">
        <v>0.4778017285744397</v>
      </c>
      <c r="AV3" s="27">
        <v>1.7871692697630688</v>
      </c>
      <c r="AW3" s="27">
        <v>0</v>
      </c>
      <c r="AX3" s="27">
        <v>2.4198150446075677</v>
      </c>
      <c r="AY3" s="27">
        <v>0.71651978591551069</v>
      </c>
      <c r="AZ3" s="27">
        <v>0</v>
      </c>
      <c r="BA3" s="27">
        <v>0.46568177301093228</v>
      </c>
      <c r="BB3" s="27">
        <v>0.10764632312028868</v>
      </c>
      <c r="BC3" s="27">
        <v>0.817111874108152</v>
      </c>
      <c r="BD3" s="27">
        <v>0</v>
      </c>
      <c r="BE3" s="27">
        <v>0.81323132416830834</v>
      </c>
      <c r="BF3" s="27">
        <v>1.5994092618882263</v>
      </c>
      <c r="BG3" s="27">
        <v>0.32246536195490649</v>
      </c>
      <c r="BH3" s="27">
        <v>0</v>
      </c>
      <c r="BI3" s="27">
        <v>94.5</v>
      </c>
      <c r="BJ3" s="27">
        <v>91.600000000000009</v>
      </c>
      <c r="BK3" s="27">
        <v>97.1</v>
      </c>
      <c r="BL3" s="27">
        <v>83.399999999999991</v>
      </c>
      <c r="BM3" s="27">
        <v>93.600000000000009</v>
      </c>
      <c r="BN3" s="27">
        <v>96.6</v>
      </c>
      <c r="BO3" s="27">
        <v>100</v>
      </c>
      <c r="BP3" s="27">
        <v>100</v>
      </c>
      <c r="BQ3" s="27">
        <v>97.8</v>
      </c>
      <c r="BR3" s="27">
        <v>18.809999999999999</v>
      </c>
      <c r="BS3" s="27">
        <v>16.510000000000002</v>
      </c>
      <c r="BT3" s="27">
        <v>20.68</v>
      </c>
      <c r="BU3" s="27">
        <v>15.89</v>
      </c>
      <c r="BV3" s="27">
        <v>17.299999999999997</v>
      </c>
      <c r="BW3" s="40">
        <v>14.9</v>
      </c>
      <c r="BX3" s="40">
        <v>19.7</v>
      </c>
      <c r="BY3" s="40">
        <v>1.1483000000000001</v>
      </c>
      <c r="BZ3" s="40">
        <v>1.218</v>
      </c>
      <c r="CA3" s="40">
        <v>1.079</v>
      </c>
      <c r="CB3" s="27">
        <v>79.400000000000006</v>
      </c>
      <c r="CC3" s="27">
        <v>77.400000000000006</v>
      </c>
      <c r="CD3" s="27">
        <v>0.36893886156008432</v>
      </c>
      <c r="CE3" s="27">
        <v>1.0900000000000001</v>
      </c>
      <c r="CF3" s="27">
        <v>20.399999999999999</v>
      </c>
      <c r="CG3" s="27">
        <v>5.1827125790583271</v>
      </c>
      <c r="CH3" s="27">
        <v>42.34</v>
      </c>
      <c r="CI3" s="27">
        <v>3.18</v>
      </c>
      <c r="CJ3" s="27">
        <v>0.33</v>
      </c>
      <c r="CK3" s="27">
        <v>23.46</v>
      </c>
      <c r="CL3" s="27">
        <v>9.2200000000000006</v>
      </c>
      <c r="CM3" s="27">
        <v>67.100000000000009</v>
      </c>
      <c r="CN3" s="27">
        <v>63.9</v>
      </c>
      <c r="CO3" s="27">
        <v>46.8</v>
      </c>
      <c r="CP3" s="27">
        <v>5.58</v>
      </c>
      <c r="CQ3" s="27">
        <v>5.76</v>
      </c>
      <c r="CR3" s="27">
        <v>5.43</v>
      </c>
      <c r="CS3" s="37">
        <v>850.78242733694924</v>
      </c>
      <c r="CT3" s="37">
        <v>3874.3029370433724</v>
      </c>
    </row>
    <row r="4" spans="1:98" x14ac:dyDescent="0.2">
      <c r="A4" s="26" t="s">
        <v>636</v>
      </c>
      <c r="B4" s="27">
        <v>42.8</v>
      </c>
      <c r="C4" s="27">
        <v>48.1</v>
      </c>
      <c r="D4" s="27">
        <v>38.4</v>
      </c>
      <c r="E4" s="27">
        <v>43.4</v>
      </c>
      <c r="F4" s="27">
        <v>46.9</v>
      </c>
      <c r="G4" s="27">
        <v>40.300000000000004</v>
      </c>
      <c r="H4" s="27">
        <v>27.900000000000002</v>
      </c>
      <c r="I4" s="27">
        <v>0</v>
      </c>
      <c r="J4" s="27">
        <v>17.2</v>
      </c>
      <c r="K4" s="27">
        <v>26.7</v>
      </c>
      <c r="L4" s="27">
        <v>9.1</v>
      </c>
      <c r="M4" s="27">
        <v>18.099999999999998</v>
      </c>
      <c r="N4" s="27">
        <v>19.3</v>
      </c>
      <c r="O4" s="27">
        <v>13.4</v>
      </c>
      <c r="P4" s="27">
        <v>16.2</v>
      </c>
      <c r="Q4" s="27">
        <v>9.1</v>
      </c>
      <c r="R4" s="27">
        <v>25.6</v>
      </c>
      <c r="S4" s="27">
        <v>4.7</v>
      </c>
      <c r="T4" s="27">
        <v>6.2</v>
      </c>
      <c r="U4" s="27">
        <v>3.1</v>
      </c>
      <c r="V4" s="27">
        <v>6.5</v>
      </c>
      <c r="W4" s="27">
        <v>5.8999999999999995</v>
      </c>
      <c r="X4" s="27">
        <v>1.0999999999999999</v>
      </c>
      <c r="Y4" s="27">
        <v>0.9</v>
      </c>
      <c r="Z4" s="27">
        <v>1.4</v>
      </c>
      <c r="AA4" s="27">
        <v>0.4</v>
      </c>
      <c r="AB4" s="27">
        <v>1</v>
      </c>
      <c r="AC4" s="27">
        <v>1.4</v>
      </c>
      <c r="AD4" s="27">
        <v>0</v>
      </c>
      <c r="AE4" s="27">
        <v>0.89999999999999991</v>
      </c>
      <c r="AF4" s="27">
        <v>1.4000000000000001</v>
      </c>
      <c r="AG4" s="27">
        <v>0.4</v>
      </c>
      <c r="AH4" s="27">
        <v>0.4</v>
      </c>
      <c r="AI4" s="27">
        <v>1.2</v>
      </c>
      <c r="AJ4" s="27">
        <v>0.89999999999999991</v>
      </c>
      <c r="AK4" s="27">
        <v>2.4706219944496945</v>
      </c>
      <c r="AL4" s="27">
        <v>4.1670967977491591</v>
      </c>
      <c r="AM4" s="27">
        <v>0.59225500535226439</v>
      </c>
      <c r="AN4" s="27">
        <v>2.0498722084116032</v>
      </c>
      <c r="AO4" s="27">
        <v>8.6232155856925186</v>
      </c>
      <c r="AP4" s="27">
        <v>5.9268166007641687</v>
      </c>
      <c r="AQ4" s="27">
        <v>0.4421272338088979</v>
      </c>
      <c r="AR4" s="27">
        <v>0</v>
      </c>
      <c r="AS4" s="27">
        <v>0.36045164453333617</v>
      </c>
      <c r="AT4" s="27">
        <v>0.68599885458758081</v>
      </c>
      <c r="AU4" s="27">
        <v>0</v>
      </c>
      <c r="AV4" s="27">
        <v>0</v>
      </c>
      <c r="AW4" s="27">
        <v>1.8737299240473768</v>
      </c>
      <c r="AX4" s="27">
        <v>0</v>
      </c>
      <c r="AY4" s="27">
        <v>0.59600487561489512</v>
      </c>
      <c r="AZ4" s="27">
        <v>0</v>
      </c>
      <c r="BA4" s="27">
        <v>0.29285260645800643</v>
      </c>
      <c r="BB4" s="27">
        <v>0.5573467499455399</v>
      </c>
      <c r="BC4" s="27">
        <v>0</v>
      </c>
      <c r="BD4" s="27">
        <v>0</v>
      </c>
      <c r="BE4" s="27">
        <v>0</v>
      </c>
      <c r="BF4" s="27">
        <v>0</v>
      </c>
      <c r="BG4" s="27">
        <v>1.5618626060141032</v>
      </c>
      <c r="BH4" s="27">
        <v>0</v>
      </c>
      <c r="BI4" s="27">
        <v>92.5</v>
      </c>
      <c r="BJ4" s="27">
        <v>87.5</v>
      </c>
      <c r="BK4" s="27">
        <v>96.8</v>
      </c>
      <c r="BL4" s="27">
        <v>88.9</v>
      </c>
      <c r="BM4" s="27">
        <v>91.600000000000009</v>
      </c>
      <c r="BN4" s="27">
        <v>95.6</v>
      </c>
      <c r="BO4" s="27">
        <v>93.5</v>
      </c>
      <c r="BP4" s="27">
        <v>100</v>
      </c>
      <c r="BQ4" s="27">
        <v>91.5</v>
      </c>
      <c r="BR4" s="27">
        <v>19.73</v>
      </c>
      <c r="BS4" s="27">
        <v>21.37</v>
      </c>
      <c r="BT4" s="27">
        <v>18.46</v>
      </c>
      <c r="BU4" s="27">
        <v>15.62</v>
      </c>
      <c r="BV4" s="27">
        <v>30.099999999999998</v>
      </c>
      <c r="BW4" s="40">
        <v>31.1</v>
      </c>
      <c r="BX4" s="40">
        <v>29.1</v>
      </c>
      <c r="BY4" s="40">
        <v>1.4146000000000001</v>
      </c>
      <c r="BZ4" s="40">
        <v>1.6712</v>
      </c>
      <c r="CA4" s="40">
        <v>1.175</v>
      </c>
      <c r="CB4" s="27">
        <v>60.099999999999994</v>
      </c>
      <c r="CC4" s="27">
        <v>69.599999999999994</v>
      </c>
      <c r="CD4" s="27">
        <v>0.47056467761313581</v>
      </c>
      <c r="CE4" s="27">
        <v>1.1200000000000001</v>
      </c>
      <c r="CF4" s="27">
        <v>23.2</v>
      </c>
      <c r="CG4" s="27">
        <v>6.9183019623548256</v>
      </c>
      <c r="CH4" s="27">
        <v>31.01</v>
      </c>
      <c r="CI4" s="27">
        <v>3.3300000000000005</v>
      </c>
      <c r="CJ4" s="27">
        <v>0.36</v>
      </c>
      <c r="CK4" s="27">
        <v>17.630000000000003</v>
      </c>
      <c r="CL4" s="27">
        <v>7.66</v>
      </c>
      <c r="CM4" s="27">
        <v>84.7</v>
      </c>
      <c r="CN4" s="27">
        <v>75.2</v>
      </c>
      <c r="CO4" s="27">
        <v>31.4</v>
      </c>
      <c r="CP4" s="27">
        <v>5.44</v>
      </c>
      <c r="CQ4" s="27">
        <v>5.53</v>
      </c>
      <c r="CR4" s="27">
        <v>5.36</v>
      </c>
      <c r="CS4" s="37">
        <v>610.84572755654756</v>
      </c>
      <c r="CT4" s="37">
        <v>3702.4482502068599</v>
      </c>
    </row>
    <row r="5" spans="1:98" x14ac:dyDescent="0.2">
      <c r="A5" s="26" t="s">
        <v>637</v>
      </c>
      <c r="B5" s="27">
        <v>41.7</v>
      </c>
      <c r="C5" s="27">
        <v>43.3</v>
      </c>
      <c r="D5" s="27">
        <v>39.5</v>
      </c>
      <c r="E5" s="27">
        <v>27.1</v>
      </c>
      <c r="F5" s="27">
        <v>53.900000000000006</v>
      </c>
      <c r="G5" s="27">
        <v>35.299999999999997</v>
      </c>
      <c r="H5" s="27">
        <v>29.099999999999998</v>
      </c>
      <c r="I5" s="27">
        <v>8.4</v>
      </c>
      <c r="J5" s="27">
        <v>19.600000000000001</v>
      </c>
      <c r="K5" s="27">
        <v>31.8</v>
      </c>
      <c r="L5" s="27">
        <v>3.7</v>
      </c>
      <c r="M5" s="27">
        <v>13.600000000000001</v>
      </c>
      <c r="N5" s="27">
        <v>30.599999999999998</v>
      </c>
      <c r="O5" s="27">
        <v>11.1</v>
      </c>
      <c r="P5" s="27">
        <v>9.1999999999999993</v>
      </c>
      <c r="Q5" s="27">
        <v>4.8</v>
      </c>
      <c r="R5" s="27">
        <v>30.8</v>
      </c>
      <c r="S5" s="27">
        <v>4.9000000000000004</v>
      </c>
      <c r="T5" s="27">
        <v>6.1</v>
      </c>
      <c r="U5" s="27">
        <v>3.6999999999999997</v>
      </c>
      <c r="V5" s="27">
        <v>8.6999999999999993</v>
      </c>
      <c r="W5" s="27">
        <v>5.8999999999999995</v>
      </c>
      <c r="X5" s="27">
        <v>0.3</v>
      </c>
      <c r="Y5" s="27">
        <v>0.8</v>
      </c>
      <c r="Z5" s="27">
        <v>1.5</v>
      </c>
      <c r="AA5" s="27">
        <v>0.2</v>
      </c>
      <c r="AB5" s="27">
        <v>0</v>
      </c>
      <c r="AC5" s="27">
        <v>1.6</v>
      </c>
      <c r="AD5" s="27">
        <v>0</v>
      </c>
      <c r="AE5" s="27">
        <v>0.3</v>
      </c>
      <c r="AF5" s="27">
        <v>0</v>
      </c>
      <c r="AG5" s="27">
        <v>0.70000000000000007</v>
      </c>
      <c r="AH5" s="27">
        <v>0</v>
      </c>
      <c r="AI5" s="27">
        <v>0.6</v>
      </c>
      <c r="AJ5" s="27">
        <v>0</v>
      </c>
      <c r="AK5" s="27">
        <v>2.2453778810410165</v>
      </c>
      <c r="AL5" s="27">
        <v>1.6017620283532239</v>
      </c>
      <c r="AM5" s="27">
        <v>2.9065159833438452</v>
      </c>
      <c r="AN5" s="27">
        <v>0</v>
      </c>
      <c r="AO5" s="27">
        <v>9.3099435697563315</v>
      </c>
      <c r="AP5" s="27">
        <v>3.3506853628671651</v>
      </c>
      <c r="AQ5" s="27">
        <v>2.4972212819115316</v>
      </c>
      <c r="AR5" s="27">
        <v>0</v>
      </c>
      <c r="AS5" s="27">
        <v>0</v>
      </c>
      <c r="AT5" s="27">
        <v>0</v>
      </c>
      <c r="AU5" s="27">
        <v>0</v>
      </c>
      <c r="AV5" s="27">
        <v>0</v>
      </c>
      <c r="AW5" s="27">
        <v>0</v>
      </c>
      <c r="AX5" s="27">
        <v>0</v>
      </c>
      <c r="AY5" s="27">
        <v>0</v>
      </c>
      <c r="AZ5" s="27">
        <v>0</v>
      </c>
      <c r="BA5" s="27">
        <v>4.0738999641054804E-2</v>
      </c>
      <c r="BB5" s="27">
        <v>0</v>
      </c>
      <c r="BC5" s="27">
        <v>8.2587106395920443E-2</v>
      </c>
      <c r="BD5" s="27">
        <v>0</v>
      </c>
      <c r="BE5" s="27">
        <v>0</v>
      </c>
      <c r="BF5" s="27">
        <v>0.19714033978822676</v>
      </c>
      <c r="BG5" s="27">
        <v>0</v>
      </c>
      <c r="BH5" s="27">
        <v>0</v>
      </c>
      <c r="BI5" s="27">
        <v>89.7</v>
      </c>
      <c r="BJ5" s="27">
        <v>89.600000000000009</v>
      </c>
      <c r="BK5" s="27">
        <v>89.7</v>
      </c>
      <c r="BL5" s="27">
        <v>82.1</v>
      </c>
      <c r="BM5" s="27">
        <v>85.9</v>
      </c>
      <c r="BN5" s="27">
        <v>96.5</v>
      </c>
      <c r="BO5" s="27">
        <v>84.2</v>
      </c>
      <c r="BP5" s="27">
        <v>100</v>
      </c>
      <c r="BQ5" s="27">
        <v>95.6</v>
      </c>
      <c r="BR5" s="27">
        <v>19.75</v>
      </c>
      <c r="BS5" s="27">
        <v>19.62</v>
      </c>
      <c r="BT5" s="27">
        <v>19.91</v>
      </c>
      <c r="BU5" s="27">
        <v>14.96</v>
      </c>
      <c r="BV5" s="27">
        <v>23.599999999999998</v>
      </c>
      <c r="BW5" s="40">
        <v>26.3</v>
      </c>
      <c r="BX5" s="40">
        <v>18.7</v>
      </c>
      <c r="BY5" s="40">
        <v>1.4758</v>
      </c>
      <c r="BZ5" s="40">
        <v>1.6704000000000001</v>
      </c>
      <c r="CA5" s="40">
        <v>1.1307</v>
      </c>
      <c r="CB5" s="27">
        <v>56.499999999999993</v>
      </c>
      <c r="CC5" s="27">
        <v>68.7</v>
      </c>
      <c r="CD5" s="27">
        <v>0.42356565267616481</v>
      </c>
      <c r="CE5" s="27">
        <v>0.9</v>
      </c>
      <c r="CF5" s="27">
        <v>21.2</v>
      </c>
      <c r="CG5" s="27">
        <v>6.1417019638043895</v>
      </c>
      <c r="CH5" s="27">
        <v>25.35</v>
      </c>
      <c r="CI5" s="27">
        <v>2.9000000000000004</v>
      </c>
      <c r="CJ5" s="27">
        <v>0.5</v>
      </c>
      <c r="CK5" s="27">
        <v>22.509999999999998</v>
      </c>
      <c r="CL5" s="27">
        <v>8.6</v>
      </c>
      <c r="CM5" s="27">
        <v>74.8</v>
      </c>
      <c r="CN5" s="27">
        <v>77.100000000000009</v>
      </c>
      <c r="CO5" s="27">
        <v>19.7</v>
      </c>
      <c r="CP5" s="27">
        <v>5.5</v>
      </c>
      <c r="CQ5" s="27">
        <v>5.5</v>
      </c>
      <c r="CR5" s="27">
        <v>5.49</v>
      </c>
      <c r="CS5" s="37">
        <v>649.09835568878918</v>
      </c>
      <c r="CT5" s="37">
        <v>3025.2046923288053</v>
      </c>
    </row>
    <row r="6" spans="1:98" x14ac:dyDescent="0.2">
      <c r="A6" s="26" t="s">
        <v>638</v>
      </c>
      <c r="B6" s="27">
        <v>43.9</v>
      </c>
      <c r="C6" s="27">
        <v>48.4</v>
      </c>
      <c r="D6" s="27">
        <v>39.700000000000003</v>
      </c>
      <c r="E6" s="27">
        <v>50.4</v>
      </c>
      <c r="F6" s="27">
        <v>47.099999999999994</v>
      </c>
      <c r="G6" s="27">
        <v>45.4</v>
      </c>
      <c r="H6" s="27">
        <v>21.4</v>
      </c>
      <c r="I6" s="27">
        <v>2.2999999999999998</v>
      </c>
      <c r="J6" s="27">
        <v>21.6</v>
      </c>
      <c r="K6" s="27">
        <v>35.6</v>
      </c>
      <c r="L6" s="27">
        <v>9.6999999999999993</v>
      </c>
      <c r="M6" s="27">
        <v>16.100000000000001</v>
      </c>
      <c r="N6" s="27">
        <v>26.8</v>
      </c>
      <c r="O6" s="27">
        <v>18.099999999999998</v>
      </c>
      <c r="P6" s="27">
        <v>15.4</v>
      </c>
      <c r="Q6" s="27">
        <v>8.6999999999999993</v>
      </c>
      <c r="R6" s="27">
        <v>30.099999999999998</v>
      </c>
      <c r="S6" s="27">
        <v>5.9</v>
      </c>
      <c r="T6" s="27">
        <v>9.6</v>
      </c>
      <c r="U6" s="27">
        <v>2.4</v>
      </c>
      <c r="V6" s="27">
        <v>9.5</v>
      </c>
      <c r="W6" s="27">
        <v>7.1</v>
      </c>
      <c r="X6" s="27">
        <v>1.2</v>
      </c>
      <c r="Y6" s="27">
        <v>0.9</v>
      </c>
      <c r="Z6" s="27">
        <v>1.4</v>
      </c>
      <c r="AA6" s="27">
        <v>0.3</v>
      </c>
      <c r="AB6" s="27">
        <v>0.7</v>
      </c>
      <c r="AC6" s="27">
        <v>1.1000000000000001</v>
      </c>
      <c r="AD6" s="27">
        <v>0.4</v>
      </c>
      <c r="AE6" s="27">
        <v>0.4</v>
      </c>
      <c r="AF6" s="27">
        <v>0.5</v>
      </c>
      <c r="AG6" s="27">
        <v>0.3</v>
      </c>
      <c r="AH6" s="27">
        <v>0.70000000000000007</v>
      </c>
      <c r="AI6" s="27">
        <v>0.4</v>
      </c>
      <c r="AJ6" s="27">
        <v>0.3</v>
      </c>
      <c r="AK6" s="27">
        <v>7.4628924493729363</v>
      </c>
      <c r="AL6" s="27">
        <v>10.947633926035666</v>
      </c>
      <c r="AM6" s="27">
        <v>4.1381775354597323</v>
      </c>
      <c r="AN6" s="27">
        <v>9.6997646481103406</v>
      </c>
      <c r="AO6" s="27">
        <v>20.59913473519746</v>
      </c>
      <c r="AP6" s="27">
        <v>10.84819619924812</v>
      </c>
      <c r="AQ6" s="27">
        <v>1.2525361538289166</v>
      </c>
      <c r="AR6" s="27">
        <v>0.65035065626187438</v>
      </c>
      <c r="AS6" s="27">
        <v>1.432572381284692</v>
      </c>
      <c r="AT6" s="27">
        <v>2.6713508160551895</v>
      </c>
      <c r="AU6" s="27">
        <v>0.25068122387814068</v>
      </c>
      <c r="AV6" s="27">
        <v>0.25165862881349899</v>
      </c>
      <c r="AW6" s="27">
        <v>5.2909404697891969</v>
      </c>
      <c r="AX6" s="27">
        <v>2.9301125514833126</v>
      </c>
      <c r="AY6" s="27">
        <v>0</v>
      </c>
      <c r="AZ6" s="27">
        <v>0.11713936447377957</v>
      </c>
      <c r="BA6" s="27">
        <v>0.38460346162540876</v>
      </c>
      <c r="BB6" s="27">
        <v>0.61879422909665283</v>
      </c>
      <c r="BC6" s="27">
        <v>0.16116722036423728</v>
      </c>
      <c r="BD6" s="27">
        <v>0</v>
      </c>
      <c r="BE6" s="27">
        <v>0.78254359509184712</v>
      </c>
      <c r="BF6" s="27">
        <v>1.6278042109609259</v>
      </c>
      <c r="BG6" s="27">
        <v>0</v>
      </c>
      <c r="BH6" s="27">
        <v>0</v>
      </c>
      <c r="BI6" s="27">
        <v>90.8</v>
      </c>
      <c r="BJ6" s="27">
        <v>88.8</v>
      </c>
      <c r="BK6" s="27">
        <v>92.9</v>
      </c>
      <c r="BL6" s="27">
        <v>74.3</v>
      </c>
      <c r="BM6" s="27">
        <v>90.5</v>
      </c>
      <c r="BN6" s="27">
        <v>98.4</v>
      </c>
      <c r="BO6" s="27">
        <v>95.899999999999991</v>
      </c>
      <c r="BP6" s="27">
        <v>98.7</v>
      </c>
      <c r="BQ6" s="27">
        <v>87.3</v>
      </c>
      <c r="BR6" s="27">
        <v>19.73</v>
      </c>
      <c r="BS6" s="27">
        <v>20.170000000000002</v>
      </c>
      <c r="BT6" s="27">
        <v>19.399999999999999</v>
      </c>
      <c r="BU6" s="27">
        <v>14.89</v>
      </c>
      <c r="BV6" s="27">
        <v>19.7</v>
      </c>
      <c r="BW6" s="40">
        <v>25.5</v>
      </c>
      <c r="BX6" s="40">
        <v>14.7</v>
      </c>
      <c r="BY6" s="40">
        <v>1.2193000000000001</v>
      </c>
      <c r="BZ6" s="40">
        <v>1.3238000000000001</v>
      </c>
      <c r="CA6" s="40">
        <v>1.1295999999999999</v>
      </c>
      <c r="CB6" s="27">
        <v>35.199999999999996</v>
      </c>
      <c r="CC6" s="27">
        <v>77.600000000000009</v>
      </c>
      <c r="CD6" s="27">
        <v>0.51847051198963057</v>
      </c>
      <c r="CE6" s="27">
        <v>0.93</v>
      </c>
      <c r="CF6" s="27">
        <v>21.6</v>
      </c>
      <c r="CG6" s="27">
        <v>5.5828164058883436</v>
      </c>
      <c r="CH6" s="27">
        <v>40.71</v>
      </c>
      <c r="CI6" s="27">
        <v>2.6100000000000003</v>
      </c>
      <c r="CJ6" s="27">
        <v>0.27999999999999997</v>
      </c>
      <c r="CK6" s="27">
        <v>22.17</v>
      </c>
      <c r="CL6" s="27">
        <v>9.26</v>
      </c>
      <c r="CM6" s="27">
        <v>75.5</v>
      </c>
      <c r="CN6" s="27">
        <v>72.2</v>
      </c>
      <c r="CO6" s="27">
        <v>21.8</v>
      </c>
      <c r="CP6" s="27">
        <v>5.49</v>
      </c>
      <c r="CQ6" s="27">
        <v>5.71</v>
      </c>
      <c r="CR6" s="27">
        <v>5.31</v>
      </c>
      <c r="CS6" s="37">
        <v>520.51085475924458</v>
      </c>
      <c r="CT6" s="37">
        <v>2291.1660639723286</v>
      </c>
    </row>
    <row r="7" spans="1:98" x14ac:dyDescent="0.2">
      <c r="A7" s="26" t="s">
        <v>639</v>
      </c>
      <c r="B7" s="27">
        <v>38.200000000000003</v>
      </c>
      <c r="C7" s="27">
        <v>38.799999999999997</v>
      </c>
      <c r="D7" s="27">
        <v>37.6</v>
      </c>
      <c r="E7" s="27">
        <v>27.200000000000003</v>
      </c>
      <c r="F7" s="27">
        <v>52.5</v>
      </c>
      <c r="G7" s="27">
        <v>32.4</v>
      </c>
      <c r="H7" s="27">
        <v>5.2</v>
      </c>
      <c r="I7" s="27">
        <v>0</v>
      </c>
      <c r="J7" s="27">
        <v>15.2</v>
      </c>
      <c r="K7" s="27">
        <v>26.4</v>
      </c>
      <c r="L7" s="27">
        <v>4.9000000000000004</v>
      </c>
      <c r="M7" s="27">
        <v>8.6999999999999993</v>
      </c>
      <c r="N7" s="27">
        <v>22.2</v>
      </c>
      <c r="O7" s="27">
        <v>9.7000000000000011</v>
      </c>
      <c r="P7" s="27">
        <v>8.1</v>
      </c>
      <c r="Q7" s="27">
        <v>0</v>
      </c>
      <c r="R7" s="27">
        <v>29.5</v>
      </c>
      <c r="S7" s="27">
        <v>6.2</v>
      </c>
      <c r="T7" s="27">
        <v>8.5</v>
      </c>
      <c r="U7" s="27">
        <v>3.9</v>
      </c>
      <c r="V7" s="27">
        <v>13.100000000000001</v>
      </c>
      <c r="W7" s="27">
        <v>6.9</v>
      </c>
      <c r="X7" s="27">
        <v>0.70000000000000007</v>
      </c>
      <c r="Y7" s="27">
        <v>0.6</v>
      </c>
      <c r="Z7" s="27">
        <v>1.1000000000000001</v>
      </c>
      <c r="AA7" s="27">
        <v>0</v>
      </c>
      <c r="AB7" s="27">
        <v>1.5</v>
      </c>
      <c r="AC7" s="27">
        <v>0.5</v>
      </c>
      <c r="AD7" s="27">
        <v>0</v>
      </c>
      <c r="AE7" s="27">
        <v>2.1999999999999997</v>
      </c>
      <c r="AF7" s="27">
        <v>3.6999999999999997</v>
      </c>
      <c r="AG7" s="27">
        <v>0.8</v>
      </c>
      <c r="AH7" s="27">
        <v>2.4</v>
      </c>
      <c r="AI7" s="27">
        <v>3.5000000000000004</v>
      </c>
      <c r="AJ7" s="27">
        <v>0</v>
      </c>
      <c r="AK7" s="27">
        <v>5.5255639254019808</v>
      </c>
      <c r="AL7" s="27">
        <v>8.723222365659657</v>
      </c>
      <c r="AM7" s="27">
        <v>2.3332959218377849</v>
      </c>
      <c r="AN7" s="27">
        <v>4.7539261201152856</v>
      </c>
      <c r="AO7" s="27">
        <v>12.593869129673688</v>
      </c>
      <c r="AP7" s="27">
        <v>8.3201772408493273</v>
      </c>
      <c r="AQ7" s="27">
        <v>6.3692756800069095</v>
      </c>
      <c r="AR7" s="27">
        <v>0.51835388892089185</v>
      </c>
      <c r="AS7" s="27">
        <v>0.31020235096957188</v>
      </c>
      <c r="AT7" s="27">
        <v>0.58922804216807312</v>
      </c>
      <c r="AU7" s="27">
        <v>3.1647025931922583E-2</v>
      </c>
      <c r="AV7" s="27">
        <v>0</v>
      </c>
      <c r="AW7" s="27">
        <v>0.31986990798397363</v>
      </c>
      <c r="AX7" s="27">
        <v>0.24031592106757899</v>
      </c>
      <c r="AY7" s="27">
        <v>1.135297850131473</v>
      </c>
      <c r="AZ7" s="27">
        <v>3.2663911180646245E-2</v>
      </c>
      <c r="BA7" s="27">
        <v>0.61022651182204624</v>
      </c>
      <c r="BB7" s="27">
        <v>1.189782982128063</v>
      </c>
      <c r="BC7" s="27">
        <v>3.1647025931922583E-2</v>
      </c>
      <c r="BD7" s="27">
        <v>0</v>
      </c>
      <c r="BE7" s="27">
        <v>1.8734034922943419</v>
      </c>
      <c r="BF7" s="27">
        <v>0.62585363316093545</v>
      </c>
      <c r="BG7" s="27">
        <v>1.0360063334700043</v>
      </c>
      <c r="BH7" s="27">
        <v>0</v>
      </c>
      <c r="BI7" s="27">
        <v>89.8</v>
      </c>
      <c r="BJ7" s="27">
        <v>84.3</v>
      </c>
      <c r="BK7" s="27">
        <v>94.6</v>
      </c>
      <c r="BL7" s="27">
        <v>75.2</v>
      </c>
      <c r="BM7" s="27">
        <v>88</v>
      </c>
      <c r="BN7" s="27">
        <v>92.7</v>
      </c>
      <c r="BO7" s="27">
        <v>97.7</v>
      </c>
      <c r="BP7" s="27">
        <v>100</v>
      </c>
      <c r="BQ7" s="27">
        <v>95.7</v>
      </c>
      <c r="BR7" s="27">
        <v>19.27</v>
      </c>
      <c r="BS7" s="27">
        <v>17.89</v>
      </c>
      <c r="BT7" s="27">
        <v>20.48</v>
      </c>
      <c r="BU7" s="27">
        <v>15.06</v>
      </c>
      <c r="BV7" s="27">
        <v>24.3</v>
      </c>
      <c r="BW7" s="40">
        <v>19.100000000000001</v>
      </c>
      <c r="BX7" s="40">
        <v>29.5</v>
      </c>
      <c r="BY7" s="40">
        <v>1.1789000000000001</v>
      </c>
      <c r="BZ7" s="40">
        <v>1.2555000000000001</v>
      </c>
      <c r="CA7" s="40">
        <v>1.1041000000000001</v>
      </c>
      <c r="CB7" s="27">
        <v>64.5</v>
      </c>
      <c r="CC7" s="27">
        <v>42.6</v>
      </c>
      <c r="CD7" s="27">
        <v>0.37497366757952394</v>
      </c>
      <c r="CE7" s="27">
        <v>1.17</v>
      </c>
      <c r="CF7" s="27">
        <v>18.7</v>
      </c>
      <c r="CG7" s="27">
        <v>6.1428270486623129</v>
      </c>
      <c r="CH7" s="27">
        <v>41.32</v>
      </c>
      <c r="CI7" s="27">
        <v>2.34</v>
      </c>
      <c r="CJ7" s="27">
        <v>0.22</v>
      </c>
      <c r="CK7" s="27">
        <v>21.4</v>
      </c>
      <c r="CL7" s="27">
        <v>8.3000000000000007</v>
      </c>
      <c r="CM7" s="27">
        <v>79.600000000000009</v>
      </c>
      <c r="CN7" s="27">
        <v>82.1</v>
      </c>
      <c r="CO7" s="27">
        <v>29.1</v>
      </c>
      <c r="CP7" s="27">
        <v>5.61</v>
      </c>
      <c r="CQ7" s="27">
        <v>5.9</v>
      </c>
      <c r="CR7" s="27">
        <v>5.35</v>
      </c>
      <c r="CS7" s="37">
        <v>697.26182903612903</v>
      </c>
      <c r="CT7" s="37">
        <v>3127.0481995171581</v>
      </c>
    </row>
    <row r="8" spans="1:98" x14ac:dyDescent="0.2">
      <c r="A8" s="26" t="s">
        <v>640</v>
      </c>
      <c r="B8" s="27">
        <v>32.1</v>
      </c>
      <c r="C8" s="27">
        <v>32.799999999999997</v>
      </c>
      <c r="D8" s="27">
        <v>31.3</v>
      </c>
      <c r="E8" s="27">
        <v>34.9</v>
      </c>
      <c r="F8" s="27">
        <v>46</v>
      </c>
      <c r="G8" s="27">
        <v>21.7</v>
      </c>
      <c r="H8" s="27">
        <v>18.899999999999999</v>
      </c>
      <c r="I8" s="27">
        <v>4.9000000000000004</v>
      </c>
      <c r="J8" s="27">
        <v>23.4</v>
      </c>
      <c r="K8" s="27">
        <v>27.4</v>
      </c>
      <c r="L8" s="27">
        <v>18.600000000000001</v>
      </c>
      <c r="M8" s="27">
        <v>3</v>
      </c>
      <c r="N8" s="27">
        <v>38</v>
      </c>
      <c r="O8" s="27">
        <v>17.599999999999998</v>
      </c>
      <c r="P8" s="27">
        <v>23.1</v>
      </c>
      <c r="Q8" s="27">
        <v>2.5</v>
      </c>
      <c r="R8" s="27">
        <v>22.7</v>
      </c>
      <c r="S8" s="27">
        <v>4.7</v>
      </c>
      <c r="T8" s="27">
        <v>4.8</v>
      </c>
      <c r="U8" s="27">
        <v>4.8</v>
      </c>
      <c r="V8" s="27">
        <v>9.9</v>
      </c>
      <c r="W8" s="27">
        <v>5.3</v>
      </c>
      <c r="X8" s="27">
        <v>0.5</v>
      </c>
      <c r="Y8" s="27">
        <v>1</v>
      </c>
      <c r="Z8" s="27">
        <v>1.7</v>
      </c>
      <c r="AA8" s="27">
        <v>0.4</v>
      </c>
      <c r="AB8" s="27">
        <v>1</v>
      </c>
      <c r="AC8" s="27">
        <v>1.6</v>
      </c>
      <c r="AD8" s="27">
        <v>0</v>
      </c>
      <c r="AE8" s="27">
        <v>1.2</v>
      </c>
      <c r="AF8" s="27">
        <v>1.7999999999999998</v>
      </c>
      <c r="AG8" s="27">
        <v>0.70000000000000007</v>
      </c>
      <c r="AH8" s="27">
        <v>0</v>
      </c>
      <c r="AI8" s="27">
        <v>2.5</v>
      </c>
      <c r="AJ8" s="27">
        <v>0</v>
      </c>
      <c r="AK8" s="27">
        <v>3.3128974252308825</v>
      </c>
      <c r="AL8" s="27">
        <v>6.2625008767798782</v>
      </c>
      <c r="AM8" s="27">
        <v>0.33924984798462654</v>
      </c>
      <c r="AN8" s="27">
        <v>5.4807005189908296</v>
      </c>
      <c r="AO8" s="27">
        <v>6.7541926181993439</v>
      </c>
      <c r="AP8" s="27">
        <v>3.8669098179825125</v>
      </c>
      <c r="AQ8" s="27">
        <v>0.37762017553916422</v>
      </c>
      <c r="AR8" s="27">
        <v>2.7804414847800012</v>
      </c>
      <c r="AS8" s="27">
        <v>0.40964966730595148</v>
      </c>
      <c r="AT8" s="27">
        <v>0.81598701604129864</v>
      </c>
      <c r="AU8" s="27">
        <v>0</v>
      </c>
      <c r="AV8" s="27">
        <v>2.7601743722591934</v>
      </c>
      <c r="AW8" s="27">
        <v>0</v>
      </c>
      <c r="AX8" s="27">
        <v>0</v>
      </c>
      <c r="AY8" s="27">
        <v>0</v>
      </c>
      <c r="AZ8" s="27">
        <v>0</v>
      </c>
      <c r="BA8" s="27">
        <v>0</v>
      </c>
      <c r="BB8" s="27">
        <v>0</v>
      </c>
      <c r="BC8" s="27">
        <v>0</v>
      </c>
      <c r="BD8" s="27">
        <v>0</v>
      </c>
      <c r="BE8" s="27">
        <v>0</v>
      </c>
      <c r="BF8" s="27">
        <v>0</v>
      </c>
      <c r="BG8" s="27">
        <v>0</v>
      </c>
      <c r="BH8" s="27">
        <v>0</v>
      </c>
      <c r="BI8" s="27">
        <v>88.4</v>
      </c>
      <c r="BJ8" s="27">
        <v>86.6</v>
      </c>
      <c r="BK8" s="27">
        <v>90.5</v>
      </c>
      <c r="BL8" s="27">
        <v>71.599999999999994</v>
      </c>
      <c r="BM8" s="27">
        <v>82.199999999999989</v>
      </c>
      <c r="BN8" s="27">
        <v>98.4</v>
      </c>
      <c r="BO8" s="27">
        <v>96.1</v>
      </c>
      <c r="BP8" s="27">
        <v>100</v>
      </c>
      <c r="BQ8" s="27">
        <v>91.4</v>
      </c>
      <c r="BR8" s="27">
        <v>22.25</v>
      </c>
      <c r="BS8" s="27">
        <v>24.17</v>
      </c>
      <c r="BT8" s="27">
        <v>20.010000000000002</v>
      </c>
      <c r="BU8" s="27">
        <v>15.75</v>
      </c>
      <c r="BV8" s="27">
        <v>17.7</v>
      </c>
      <c r="BW8" s="40">
        <v>20.6</v>
      </c>
      <c r="BX8" s="40">
        <v>30.1</v>
      </c>
      <c r="BY8" s="40">
        <v>1.1859</v>
      </c>
      <c r="BZ8" s="40">
        <v>1.2629999999999999</v>
      </c>
      <c r="CA8" s="40">
        <v>1.0617000000000001</v>
      </c>
      <c r="CB8" s="27">
        <v>50.3</v>
      </c>
      <c r="CC8" s="27">
        <v>45.7</v>
      </c>
      <c r="CD8" s="27">
        <v>0.47914539313486765</v>
      </c>
      <c r="CE8" s="27">
        <v>0.74</v>
      </c>
      <c r="CF8" s="27">
        <v>20.100000000000001</v>
      </c>
      <c r="CG8" s="27">
        <v>5.4198413321812895</v>
      </c>
      <c r="CH8" s="27">
        <v>49.99</v>
      </c>
      <c r="CI8" s="27">
        <v>2.0799999999999999E-2</v>
      </c>
      <c r="CJ8" s="27">
        <v>2.8E-3</v>
      </c>
      <c r="CK8" s="27">
        <v>22.72</v>
      </c>
      <c r="CL8" s="27">
        <v>9.8000000000000007</v>
      </c>
      <c r="CM8" s="27">
        <v>79.800000000000011</v>
      </c>
      <c r="CN8" s="27">
        <v>66.600000000000009</v>
      </c>
      <c r="CO8" s="27">
        <v>22</v>
      </c>
      <c r="CP8" s="27">
        <v>5.38</v>
      </c>
      <c r="CQ8" s="27">
        <v>5.41</v>
      </c>
      <c r="CR8" s="27">
        <v>5.34</v>
      </c>
      <c r="CS8" s="37">
        <v>766.49822044719758</v>
      </c>
      <c r="CT8" s="37">
        <v>2530.5421975892268</v>
      </c>
    </row>
    <row r="9" spans="1:98" x14ac:dyDescent="0.2">
      <c r="A9" s="26" t="s">
        <v>641</v>
      </c>
      <c r="B9" s="27">
        <v>34.4</v>
      </c>
      <c r="C9" s="27">
        <v>33.200000000000003</v>
      </c>
      <c r="D9" s="27">
        <v>35.5</v>
      </c>
      <c r="E9" s="27">
        <v>37.9</v>
      </c>
      <c r="F9" s="27">
        <v>38.299999999999997</v>
      </c>
      <c r="G9" s="27">
        <v>33.200000000000003</v>
      </c>
      <c r="H9" s="27">
        <v>19.600000000000001</v>
      </c>
      <c r="I9" s="27">
        <v>4.9000000000000004</v>
      </c>
      <c r="J9" s="27">
        <v>21.8</v>
      </c>
      <c r="K9" s="27">
        <v>36.1</v>
      </c>
      <c r="L9" s="27">
        <v>8</v>
      </c>
      <c r="M9" s="27">
        <v>14.6</v>
      </c>
      <c r="N9" s="27">
        <v>24.6</v>
      </c>
      <c r="O9" s="27">
        <v>25.6</v>
      </c>
      <c r="P9" s="27">
        <v>10.5</v>
      </c>
      <c r="Q9" s="27">
        <v>6.4</v>
      </c>
      <c r="R9" s="27">
        <v>23.9</v>
      </c>
      <c r="S9" s="27">
        <v>2.4</v>
      </c>
      <c r="T9" s="27">
        <v>4.3</v>
      </c>
      <c r="U9" s="27">
        <v>0.70000000000000007</v>
      </c>
      <c r="V9" s="27">
        <v>0.8</v>
      </c>
      <c r="W9" s="27">
        <v>4.1000000000000005</v>
      </c>
      <c r="X9" s="27">
        <v>0.6</v>
      </c>
      <c r="Y9" s="27">
        <v>0</v>
      </c>
      <c r="Z9" s="27">
        <v>0</v>
      </c>
      <c r="AA9" s="27">
        <v>0</v>
      </c>
      <c r="AB9" s="27">
        <v>0</v>
      </c>
      <c r="AC9" s="27">
        <v>0</v>
      </c>
      <c r="AD9" s="27">
        <v>0</v>
      </c>
      <c r="AE9" s="27">
        <v>0.5</v>
      </c>
      <c r="AF9" s="27">
        <v>1</v>
      </c>
      <c r="AG9" s="27">
        <v>0</v>
      </c>
      <c r="AH9" s="27">
        <v>0</v>
      </c>
      <c r="AI9" s="27">
        <v>1</v>
      </c>
      <c r="AJ9" s="27">
        <v>0</v>
      </c>
      <c r="AK9" s="27">
        <v>2.3628809071606272</v>
      </c>
      <c r="AL9" s="27">
        <v>4.8202494215749594</v>
      </c>
      <c r="AM9" s="27">
        <v>0</v>
      </c>
      <c r="AN9" s="27">
        <v>5.1201442441386638</v>
      </c>
      <c r="AO9" s="27">
        <v>5.9456727499436672</v>
      </c>
      <c r="AP9" s="27">
        <v>1.8237333781936305</v>
      </c>
      <c r="AQ9" s="27">
        <v>0</v>
      </c>
      <c r="AR9" s="27">
        <v>0</v>
      </c>
      <c r="AS9" s="27">
        <v>0.23143633684584355</v>
      </c>
      <c r="AT9" s="27">
        <v>0.47212742099353228</v>
      </c>
      <c r="AU9" s="27">
        <v>0</v>
      </c>
      <c r="AV9" s="27">
        <v>0</v>
      </c>
      <c r="AW9" s="27">
        <v>1.2438163897563232</v>
      </c>
      <c r="AX9" s="27">
        <v>0</v>
      </c>
      <c r="AY9" s="27">
        <v>0</v>
      </c>
      <c r="AZ9" s="27">
        <v>0</v>
      </c>
      <c r="BA9" s="27">
        <v>0.23143633684584355</v>
      </c>
      <c r="BB9" s="27">
        <v>0.47212742099353228</v>
      </c>
      <c r="BC9" s="27">
        <v>0</v>
      </c>
      <c r="BD9" s="27">
        <v>0</v>
      </c>
      <c r="BE9" s="27">
        <v>1.2438163897563232</v>
      </c>
      <c r="BF9" s="27">
        <v>0</v>
      </c>
      <c r="BG9" s="27">
        <v>0</v>
      </c>
      <c r="BH9" s="27">
        <v>0</v>
      </c>
      <c r="BI9" s="27">
        <v>93.4</v>
      </c>
      <c r="BJ9" s="27">
        <v>91.9</v>
      </c>
      <c r="BK9" s="27">
        <v>94.8</v>
      </c>
      <c r="BL9" s="27">
        <v>84.899999999999991</v>
      </c>
      <c r="BM9" s="27">
        <v>93.2</v>
      </c>
      <c r="BN9" s="27">
        <v>97</v>
      </c>
      <c r="BO9" s="27">
        <v>95.899999999999991</v>
      </c>
      <c r="BP9" s="27">
        <v>96.399999999999991</v>
      </c>
      <c r="BQ9" s="27">
        <v>88.9</v>
      </c>
      <c r="BR9" s="27">
        <v>21.03</v>
      </c>
      <c r="BS9" s="27">
        <v>21.29</v>
      </c>
      <c r="BT9" s="27">
        <v>20.79</v>
      </c>
      <c r="BU9" s="27">
        <v>16.760000000000002</v>
      </c>
      <c r="BV9" s="27">
        <v>22.6</v>
      </c>
      <c r="BW9" s="40">
        <v>27.2</v>
      </c>
      <c r="BX9" s="40">
        <v>17.899999999999999</v>
      </c>
      <c r="BY9" s="40">
        <v>1.1654</v>
      </c>
      <c r="BZ9" s="40">
        <v>1.2746999999999999</v>
      </c>
      <c r="CA9" s="40">
        <v>1.0525</v>
      </c>
      <c r="CB9" s="27">
        <v>40.799999999999997</v>
      </c>
      <c r="CC9" s="27">
        <v>97.8</v>
      </c>
      <c r="CD9" s="27">
        <v>0.48908420754182025</v>
      </c>
      <c r="CE9" s="27">
        <v>0.64</v>
      </c>
      <c r="CF9" s="27">
        <v>19.8</v>
      </c>
      <c r="CG9" s="27">
        <v>5.1956336830167285</v>
      </c>
      <c r="CH9" s="27">
        <v>31.89</v>
      </c>
      <c r="CI9" s="27">
        <v>2.1999999999999997</v>
      </c>
      <c r="CJ9" s="27">
        <v>0.26</v>
      </c>
      <c r="CK9" s="27">
        <v>22.509999999999998</v>
      </c>
      <c r="CL9" s="27">
        <v>10.040000000000001</v>
      </c>
      <c r="CM9" s="27">
        <v>69.399999999999991</v>
      </c>
      <c r="CN9" s="27">
        <v>61.5</v>
      </c>
      <c r="CO9" s="27">
        <v>22.7</v>
      </c>
      <c r="CP9" s="27">
        <v>5.23</v>
      </c>
      <c r="CQ9" s="27">
        <v>5.41</v>
      </c>
      <c r="CR9" s="27">
        <v>5.0599999999999996</v>
      </c>
      <c r="CS9" s="37">
        <v>658.93984209654195</v>
      </c>
      <c r="CT9" s="37">
        <v>2112.2589005497948</v>
      </c>
    </row>
    <row r="10" spans="1:98" x14ac:dyDescent="0.2">
      <c r="A10" s="26" t="s">
        <v>642</v>
      </c>
      <c r="B10" s="27">
        <v>33.6</v>
      </c>
      <c r="C10" s="27">
        <v>38.799999999999997</v>
      </c>
      <c r="D10" s="27">
        <v>28</v>
      </c>
      <c r="E10" s="27">
        <v>36.799999999999997</v>
      </c>
      <c r="F10" s="27">
        <v>43</v>
      </c>
      <c r="G10" s="27">
        <v>22.7</v>
      </c>
      <c r="H10" s="27">
        <v>5</v>
      </c>
      <c r="I10" s="27">
        <v>0</v>
      </c>
      <c r="J10" s="27">
        <v>14.1</v>
      </c>
      <c r="K10" s="27">
        <v>25.6</v>
      </c>
      <c r="L10" s="27">
        <v>1.3</v>
      </c>
      <c r="M10" s="27">
        <v>20.7</v>
      </c>
      <c r="N10" s="27">
        <v>12.3</v>
      </c>
      <c r="O10" s="27">
        <v>17.7</v>
      </c>
      <c r="P10" s="27">
        <v>11.5</v>
      </c>
      <c r="Q10" s="27">
        <v>2.6</v>
      </c>
      <c r="R10" s="27">
        <v>22.2</v>
      </c>
      <c r="S10" s="27">
        <v>4.2</v>
      </c>
      <c r="T10" s="27">
        <v>6.8000000000000007</v>
      </c>
      <c r="U10" s="27">
        <v>1.7000000000000002</v>
      </c>
      <c r="V10" s="27">
        <v>6</v>
      </c>
      <c r="W10" s="27">
        <v>5.3</v>
      </c>
      <c r="X10" s="27">
        <v>0.89999999999999991</v>
      </c>
      <c r="Y10" s="27">
        <v>0.6</v>
      </c>
      <c r="Z10" s="27">
        <v>0.7</v>
      </c>
      <c r="AA10" s="27">
        <v>0.3</v>
      </c>
      <c r="AB10" s="27">
        <v>0.9</v>
      </c>
      <c r="AC10" s="27">
        <v>0.7</v>
      </c>
      <c r="AD10" s="27">
        <v>0</v>
      </c>
      <c r="AE10" s="27">
        <v>0.70000000000000007</v>
      </c>
      <c r="AF10" s="27">
        <v>1</v>
      </c>
      <c r="AG10" s="27">
        <v>0.3</v>
      </c>
      <c r="AH10" s="27">
        <v>0.6</v>
      </c>
      <c r="AI10" s="27">
        <v>1.0999999999999999</v>
      </c>
      <c r="AJ10" s="27">
        <v>0</v>
      </c>
      <c r="AK10" s="27">
        <v>3.3369964479966785</v>
      </c>
      <c r="AL10" s="27">
        <v>5.697958406961197</v>
      </c>
      <c r="AM10" s="27">
        <v>1.0858585794949793</v>
      </c>
      <c r="AN10" s="27">
        <v>2.6963615671082355</v>
      </c>
      <c r="AO10" s="27">
        <v>12.602873173079212</v>
      </c>
      <c r="AP10" s="27">
        <v>3.150560100035285</v>
      </c>
      <c r="AQ10" s="27">
        <v>0.10845803956816299</v>
      </c>
      <c r="AR10" s="27">
        <v>0.16327389421526764</v>
      </c>
      <c r="AS10" s="27">
        <v>0.2059868712415889</v>
      </c>
      <c r="AT10" s="27">
        <v>0.36726512940277867</v>
      </c>
      <c r="AU10" s="27">
        <v>5.2210740739308419E-2</v>
      </c>
      <c r="AV10" s="27">
        <v>0.35254772016632119</v>
      </c>
      <c r="AW10" s="27">
        <v>0.57912721624269303</v>
      </c>
      <c r="AX10" s="27">
        <v>0</v>
      </c>
      <c r="AY10" s="27">
        <v>0</v>
      </c>
      <c r="AZ10" s="27">
        <v>0.12041126196619528</v>
      </c>
      <c r="BA10" s="27">
        <v>0.18033314039946075</v>
      </c>
      <c r="BB10" s="27">
        <v>0.36946401966769027</v>
      </c>
      <c r="BC10" s="27">
        <v>0</v>
      </c>
      <c r="BD10" s="27">
        <v>0.19614180307405163</v>
      </c>
      <c r="BE10" s="27">
        <v>0.78600277994382328</v>
      </c>
      <c r="BF10" s="27">
        <v>0</v>
      </c>
      <c r="BG10" s="27">
        <v>0</v>
      </c>
      <c r="BH10" s="27">
        <v>0</v>
      </c>
      <c r="BI10" s="27">
        <v>89.4</v>
      </c>
      <c r="BJ10" s="27">
        <v>86.6</v>
      </c>
      <c r="BK10" s="27">
        <v>92.300000000000011</v>
      </c>
      <c r="BL10" s="27">
        <v>75.400000000000006</v>
      </c>
      <c r="BM10" s="27">
        <v>93.8</v>
      </c>
      <c r="BN10" s="27">
        <v>83.1</v>
      </c>
      <c r="BO10" s="27">
        <v>95</v>
      </c>
      <c r="BP10" s="27">
        <v>100</v>
      </c>
      <c r="BQ10" s="27">
        <v>92.8</v>
      </c>
      <c r="BR10" s="27">
        <v>21.86</v>
      </c>
      <c r="BS10" s="27">
        <v>22.54</v>
      </c>
      <c r="BT10" s="27">
        <v>21.06</v>
      </c>
      <c r="BU10" s="27">
        <v>15.81</v>
      </c>
      <c r="BV10" s="27">
        <v>19.2</v>
      </c>
      <c r="BW10" s="40">
        <v>23.2</v>
      </c>
      <c r="BX10" s="40">
        <v>14.6</v>
      </c>
      <c r="BY10" s="40">
        <v>1.1079000000000001</v>
      </c>
      <c r="BZ10" s="40">
        <v>1.1701999999999999</v>
      </c>
      <c r="CA10" s="40">
        <v>1.0367</v>
      </c>
      <c r="CB10" s="27">
        <v>57.099999999999994</v>
      </c>
      <c r="CC10" s="27">
        <v>63.9</v>
      </c>
      <c r="CD10" s="27">
        <v>0.43796136050577472</v>
      </c>
      <c r="CE10" s="27">
        <v>0.68</v>
      </c>
      <c r="CF10" s="27">
        <v>18.8</v>
      </c>
      <c r="CG10" s="27">
        <v>5.5169003637904845</v>
      </c>
      <c r="CH10" s="27">
        <v>47.72</v>
      </c>
      <c r="CI10" s="27">
        <v>2.19</v>
      </c>
      <c r="CJ10" s="27">
        <v>0.22</v>
      </c>
      <c r="CK10" s="27">
        <v>23.81</v>
      </c>
      <c r="CL10" s="27">
        <v>10.48</v>
      </c>
      <c r="CM10" s="27">
        <v>71.7</v>
      </c>
      <c r="CN10" s="27">
        <v>70</v>
      </c>
      <c r="CO10" s="27">
        <v>31</v>
      </c>
      <c r="CP10" s="27">
        <v>5.62</v>
      </c>
      <c r="CQ10" s="27">
        <v>5.72</v>
      </c>
      <c r="CR10" s="27">
        <v>5.5</v>
      </c>
      <c r="CS10" s="37">
        <v>701.56640770205695</v>
      </c>
      <c r="CT10" s="37">
        <v>2398.986860913858</v>
      </c>
    </row>
    <row r="11" spans="1:98" x14ac:dyDescent="0.2">
      <c r="A11" s="26" t="s">
        <v>643</v>
      </c>
      <c r="B11" s="27">
        <v>32.4</v>
      </c>
      <c r="C11" s="27">
        <v>30.5</v>
      </c>
      <c r="D11" s="27">
        <v>34.4</v>
      </c>
      <c r="E11" s="27">
        <v>29.7</v>
      </c>
      <c r="F11" s="27">
        <v>46.400000000000006</v>
      </c>
      <c r="G11" s="27">
        <v>21.7</v>
      </c>
      <c r="H11" s="27">
        <v>11</v>
      </c>
      <c r="I11" s="27">
        <v>0.1</v>
      </c>
      <c r="J11" s="27">
        <v>8.9</v>
      </c>
      <c r="K11" s="27">
        <v>13.7</v>
      </c>
      <c r="L11" s="27">
        <v>4</v>
      </c>
      <c r="M11" s="27">
        <v>0</v>
      </c>
      <c r="N11" s="27">
        <v>14.6</v>
      </c>
      <c r="O11" s="27">
        <v>5.4</v>
      </c>
      <c r="P11" s="27">
        <v>6.1</v>
      </c>
      <c r="Q11" s="27">
        <v>0</v>
      </c>
      <c r="R11" s="27">
        <v>12.9</v>
      </c>
      <c r="S11" s="27">
        <v>4.3</v>
      </c>
      <c r="T11" s="27">
        <v>5.3</v>
      </c>
      <c r="U11" s="27">
        <v>3.2</v>
      </c>
      <c r="V11" s="27">
        <v>7.1</v>
      </c>
      <c r="W11" s="27">
        <v>5.0999999999999996</v>
      </c>
      <c r="X11" s="27">
        <v>0.3</v>
      </c>
      <c r="Y11" s="27">
        <v>0.1</v>
      </c>
      <c r="Z11" s="27">
        <v>0.1</v>
      </c>
      <c r="AA11" s="27">
        <v>0</v>
      </c>
      <c r="AB11" s="27">
        <v>0.3</v>
      </c>
      <c r="AC11" s="27">
        <v>0</v>
      </c>
      <c r="AD11" s="27">
        <v>0</v>
      </c>
      <c r="AE11" s="27">
        <v>0.89999999999999991</v>
      </c>
      <c r="AF11" s="27">
        <v>1.3</v>
      </c>
      <c r="AG11" s="27">
        <v>0.4</v>
      </c>
      <c r="AH11" s="27">
        <v>0.3</v>
      </c>
      <c r="AI11" s="27">
        <v>1.6</v>
      </c>
      <c r="AJ11" s="27">
        <v>0</v>
      </c>
      <c r="AK11" s="27">
        <v>2.9425834687850556</v>
      </c>
      <c r="AL11" s="27">
        <v>5.3752955197508658</v>
      </c>
      <c r="AM11" s="27">
        <v>0.65675691253586344</v>
      </c>
      <c r="AN11" s="27">
        <v>2.0953521846394216</v>
      </c>
      <c r="AO11" s="27">
        <v>7.2006898779608877</v>
      </c>
      <c r="AP11" s="27">
        <v>2.4878113139630367</v>
      </c>
      <c r="AQ11" s="27">
        <v>4.9500061008923</v>
      </c>
      <c r="AR11" s="27">
        <v>0</v>
      </c>
      <c r="AS11" s="27">
        <v>4.5661301673882118E-2</v>
      </c>
      <c r="AT11" s="27">
        <v>9.4256764239121799E-2</v>
      </c>
      <c r="AU11" s="27">
        <v>0</v>
      </c>
      <c r="AV11" s="27">
        <v>0</v>
      </c>
      <c r="AW11" s="27">
        <v>0.2624475028524923</v>
      </c>
      <c r="AX11" s="27">
        <v>0</v>
      </c>
      <c r="AY11" s="27">
        <v>0</v>
      </c>
      <c r="AZ11" s="27">
        <v>0</v>
      </c>
      <c r="BA11" s="27">
        <v>0.23678010887310716</v>
      </c>
      <c r="BB11" s="27">
        <v>0.48877552939608448</v>
      </c>
      <c r="BC11" s="27">
        <v>0</v>
      </c>
      <c r="BD11" s="27">
        <v>0</v>
      </c>
      <c r="BE11" s="27">
        <v>1.3609412351560959</v>
      </c>
      <c r="BF11" s="27">
        <v>0</v>
      </c>
      <c r="BG11" s="27">
        <v>0</v>
      </c>
      <c r="BH11" s="27">
        <v>0</v>
      </c>
      <c r="BI11" s="27">
        <v>90.7</v>
      </c>
      <c r="BJ11" s="27">
        <v>88.5</v>
      </c>
      <c r="BK11" s="27">
        <v>93.100000000000009</v>
      </c>
      <c r="BL11" s="27">
        <v>58.8</v>
      </c>
      <c r="BM11" s="27">
        <v>93.100000000000009</v>
      </c>
      <c r="BN11" s="27">
        <v>94</v>
      </c>
      <c r="BO11" s="27">
        <v>96.5</v>
      </c>
      <c r="BP11" s="27">
        <v>100</v>
      </c>
      <c r="BQ11" s="27">
        <v>90.3</v>
      </c>
      <c r="BR11" s="27">
        <v>20.64</v>
      </c>
      <c r="BS11" s="27">
        <v>20.54</v>
      </c>
      <c r="BT11" s="27">
        <v>20.74</v>
      </c>
      <c r="BU11" s="27">
        <v>22.26</v>
      </c>
      <c r="BV11" s="27">
        <v>19.100000000000001</v>
      </c>
      <c r="BW11" s="40">
        <v>24.4</v>
      </c>
      <c r="BX11" s="40">
        <v>13.1</v>
      </c>
      <c r="BY11" s="40">
        <v>1.1795</v>
      </c>
      <c r="BZ11" s="40">
        <v>1.2946</v>
      </c>
      <c r="CA11" s="40">
        <v>1.0458000000000001</v>
      </c>
      <c r="CB11" s="27">
        <v>55.600000000000009</v>
      </c>
      <c r="CC11" s="27">
        <v>90.2</v>
      </c>
      <c r="CD11" s="27">
        <v>0.48722870219991138</v>
      </c>
      <c r="CE11" s="27">
        <v>0.84</v>
      </c>
      <c r="CF11" s="27">
        <v>20.7</v>
      </c>
      <c r="CG11" s="27">
        <v>5.3078399527535804</v>
      </c>
      <c r="CH11" s="27">
        <v>55.05</v>
      </c>
      <c r="CI11" s="27">
        <v>2</v>
      </c>
      <c r="CJ11" s="27">
        <v>0.21</v>
      </c>
      <c r="CK11" s="27">
        <v>26.12</v>
      </c>
      <c r="CL11" s="27">
        <v>11.59</v>
      </c>
      <c r="CM11" s="27">
        <v>80.600000000000009</v>
      </c>
      <c r="CN11" s="27">
        <v>66.600000000000009</v>
      </c>
      <c r="CO11" s="27">
        <v>28.8</v>
      </c>
      <c r="CP11" s="27">
        <v>5.29</v>
      </c>
      <c r="CQ11" s="27">
        <v>5.37</v>
      </c>
      <c r="CR11" s="27">
        <v>5.21</v>
      </c>
      <c r="CS11" s="37">
        <v>704.85017296652268</v>
      </c>
      <c r="CT11" s="37">
        <v>2327.0360534985402</v>
      </c>
    </row>
    <row r="12" spans="1:98" x14ac:dyDescent="0.2">
      <c r="A12" s="26" t="s">
        <v>644</v>
      </c>
      <c r="B12" s="27">
        <v>26.5</v>
      </c>
      <c r="C12" s="27">
        <v>38</v>
      </c>
      <c r="D12" s="27">
        <v>19</v>
      </c>
      <c r="E12" s="27">
        <v>29.099999999999998</v>
      </c>
      <c r="F12" s="27">
        <v>39.300000000000004</v>
      </c>
      <c r="G12" s="27">
        <v>18.099999999999998</v>
      </c>
      <c r="H12" s="27">
        <v>3.2</v>
      </c>
      <c r="I12" s="27">
        <v>7.6</v>
      </c>
      <c r="J12" s="27">
        <v>15.8</v>
      </c>
      <c r="K12" s="27">
        <v>28.7</v>
      </c>
      <c r="L12" s="27">
        <v>7.3</v>
      </c>
      <c r="M12" s="27">
        <v>12</v>
      </c>
      <c r="N12" s="27">
        <v>23.799999999999997</v>
      </c>
      <c r="O12" s="27">
        <v>9.1</v>
      </c>
      <c r="P12" s="27">
        <v>21.3</v>
      </c>
      <c r="Q12" s="27">
        <v>3.4000000000000004</v>
      </c>
      <c r="R12" s="27">
        <v>25.2</v>
      </c>
      <c r="S12" s="27">
        <v>7.7</v>
      </c>
      <c r="T12" s="27">
        <v>11.4</v>
      </c>
      <c r="U12" s="27">
        <v>1.9</v>
      </c>
      <c r="V12" s="27">
        <v>6.5</v>
      </c>
      <c r="W12" s="27">
        <v>10</v>
      </c>
      <c r="X12" s="27">
        <v>0.5</v>
      </c>
      <c r="Y12" s="27">
        <v>0.1</v>
      </c>
      <c r="Z12" s="27">
        <v>0</v>
      </c>
      <c r="AA12" s="27">
        <v>0.3</v>
      </c>
      <c r="AB12" s="27">
        <v>0</v>
      </c>
      <c r="AC12" s="27">
        <v>0.2</v>
      </c>
      <c r="AD12" s="27">
        <v>0</v>
      </c>
      <c r="AE12" s="27">
        <v>0.4</v>
      </c>
      <c r="AF12" s="27">
        <v>0.70000000000000007</v>
      </c>
      <c r="AG12" s="27">
        <v>0</v>
      </c>
      <c r="AH12" s="27">
        <v>0</v>
      </c>
      <c r="AI12" s="27">
        <v>0.70000000000000007</v>
      </c>
      <c r="AJ12" s="27">
        <v>0</v>
      </c>
      <c r="AK12" s="27">
        <v>3.9091799139281838</v>
      </c>
      <c r="AL12" s="27">
        <v>6.2608120341281408</v>
      </c>
      <c r="AM12" s="27">
        <v>1.6791493356163529</v>
      </c>
      <c r="AN12" s="27">
        <v>4.9010047261911973</v>
      </c>
      <c r="AO12" s="27">
        <v>11.980447655317919</v>
      </c>
      <c r="AP12" s="27">
        <v>4.2087012600544256</v>
      </c>
      <c r="AQ12" s="27">
        <v>1.1785719666980365</v>
      </c>
      <c r="AR12" s="27">
        <v>1.0367237056300245</v>
      </c>
      <c r="AS12" s="27">
        <v>0.62444499053785174</v>
      </c>
      <c r="AT12" s="27">
        <v>1.2829403992234234</v>
      </c>
      <c r="AU12" s="27">
        <v>0</v>
      </c>
      <c r="AV12" s="27">
        <v>0</v>
      </c>
      <c r="AW12" s="27">
        <v>2.5362150233609189</v>
      </c>
      <c r="AX12" s="27">
        <v>0</v>
      </c>
      <c r="AY12" s="27">
        <v>0</v>
      </c>
      <c r="AZ12" s="27">
        <v>0.6081397881232764</v>
      </c>
      <c r="BA12" s="27">
        <v>1.3640051270607456</v>
      </c>
      <c r="BB12" s="27">
        <v>2.1718677003140798</v>
      </c>
      <c r="BC12" s="27">
        <v>0.59791666196722049</v>
      </c>
      <c r="BD12" s="27">
        <v>0</v>
      </c>
      <c r="BE12" s="27">
        <v>5.8647288385920282</v>
      </c>
      <c r="BF12" s="27">
        <v>0</v>
      </c>
      <c r="BG12" s="27">
        <v>1.1785719666980365</v>
      </c>
      <c r="BH12" s="27">
        <v>0.6081397881232764</v>
      </c>
      <c r="BI12" s="27">
        <v>88.9</v>
      </c>
      <c r="BJ12" s="27">
        <v>77</v>
      </c>
      <c r="BK12" s="27">
        <v>96.6</v>
      </c>
      <c r="BL12" s="27">
        <v>76.599999999999994</v>
      </c>
      <c r="BM12" s="27">
        <v>81.5</v>
      </c>
      <c r="BN12" s="27">
        <v>98.4</v>
      </c>
      <c r="BO12" s="27">
        <v>98.1</v>
      </c>
      <c r="BP12" s="27">
        <v>100</v>
      </c>
      <c r="BQ12" s="27">
        <v>94.9</v>
      </c>
      <c r="BR12" s="27">
        <v>20.9</v>
      </c>
      <c r="BS12" s="27">
        <v>21.68</v>
      </c>
      <c r="BT12" s="27">
        <v>20.37</v>
      </c>
      <c r="BU12" s="27">
        <v>15.96</v>
      </c>
      <c r="BV12" s="27">
        <v>10.8</v>
      </c>
      <c r="BW12" s="40">
        <v>15.6</v>
      </c>
      <c r="BX12" s="40">
        <v>7.2</v>
      </c>
      <c r="BY12" s="40">
        <v>1.07</v>
      </c>
      <c r="BZ12" s="40">
        <v>1.1268</v>
      </c>
      <c r="CA12" s="40">
        <v>1.0282</v>
      </c>
      <c r="CB12" s="27">
        <v>78.3</v>
      </c>
      <c r="CC12" s="27">
        <v>55.400000000000006</v>
      </c>
      <c r="CD12" s="27">
        <v>0.57954757898672649</v>
      </c>
      <c r="CE12" s="27">
        <v>0.87</v>
      </c>
      <c r="CF12" s="27">
        <v>24.01</v>
      </c>
      <c r="CG12" s="27">
        <v>4.991587212563096</v>
      </c>
      <c r="CH12" s="27">
        <v>42.76</v>
      </c>
      <c r="CI12" s="27">
        <v>2.37</v>
      </c>
      <c r="CJ12" s="27">
        <v>0.22999999999999998</v>
      </c>
      <c r="CK12" s="27">
        <v>26.640000000000004</v>
      </c>
      <c r="CL12" s="27">
        <v>12.3</v>
      </c>
      <c r="CM12" s="27">
        <v>68.899999999999991</v>
      </c>
      <c r="CN12" s="27">
        <v>66.600000000000009</v>
      </c>
      <c r="CO12" s="27">
        <v>27</v>
      </c>
      <c r="CP12" s="27">
        <v>5.13</v>
      </c>
      <c r="CQ12" s="27">
        <v>5.47</v>
      </c>
      <c r="CR12" s="27">
        <v>4.8899999999999997</v>
      </c>
      <c r="CS12" s="37">
        <v>843.80407101227513</v>
      </c>
      <c r="CT12" s="37">
        <v>1974.6700762952682</v>
      </c>
    </row>
    <row r="13" spans="1:98" x14ac:dyDescent="0.2">
      <c r="A13" s="26" t="s">
        <v>645</v>
      </c>
      <c r="B13" s="27">
        <v>40.1</v>
      </c>
      <c r="C13" s="27">
        <v>40.6</v>
      </c>
      <c r="D13" s="27">
        <v>39.700000000000003</v>
      </c>
      <c r="E13" s="27">
        <v>33</v>
      </c>
      <c r="F13" s="27">
        <v>46.800000000000004</v>
      </c>
      <c r="G13" s="27">
        <v>38.9</v>
      </c>
      <c r="H13" s="27">
        <v>25.7</v>
      </c>
      <c r="I13" s="27">
        <v>25.3</v>
      </c>
      <c r="J13" s="27">
        <v>22.7</v>
      </c>
      <c r="K13" s="27">
        <v>45.2</v>
      </c>
      <c r="L13" s="27">
        <v>6.1</v>
      </c>
      <c r="M13" s="27">
        <v>35.699999999999996</v>
      </c>
      <c r="N13" s="27">
        <v>25</v>
      </c>
      <c r="O13" s="27">
        <v>20.599999999999998</v>
      </c>
      <c r="P13" s="27">
        <v>9.8000000000000007</v>
      </c>
      <c r="Q13" s="27">
        <v>13.200000000000001</v>
      </c>
      <c r="R13" s="27">
        <v>31</v>
      </c>
      <c r="S13" s="27">
        <v>4.4000000000000004</v>
      </c>
      <c r="T13" s="27">
        <v>5.8000000000000007</v>
      </c>
      <c r="U13" s="27">
        <v>3</v>
      </c>
      <c r="V13" s="27">
        <v>8.9</v>
      </c>
      <c r="W13" s="27">
        <v>4.5999999999999996</v>
      </c>
      <c r="X13" s="27">
        <v>0.8</v>
      </c>
      <c r="Y13" s="27">
        <v>0.1</v>
      </c>
      <c r="Z13" s="27">
        <v>0.2</v>
      </c>
      <c r="AA13" s="27">
        <v>0</v>
      </c>
      <c r="AB13" s="27">
        <v>0</v>
      </c>
      <c r="AC13" s="27">
        <v>0.1</v>
      </c>
      <c r="AD13" s="27">
        <v>0</v>
      </c>
      <c r="AE13" s="27">
        <v>0.1</v>
      </c>
      <c r="AF13" s="27">
        <v>0.2</v>
      </c>
      <c r="AG13" s="27">
        <v>0</v>
      </c>
      <c r="AH13" s="27">
        <v>0</v>
      </c>
      <c r="AI13" s="27">
        <v>0.1</v>
      </c>
      <c r="AJ13" s="27">
        <v>0</v>
      </c>
      <c r="AK13" s="27">
        <v>2.7956935534987513</v>
      </c>
      <c r="AL13" s="27">
        <v>4.310450476889172</v>
      </c>
      <c r="AM13" s="27">
        <v>1.273965555233906</v>
      </c>
      <c r="AN13" s="27">
        <v>2.0597315821714872</v>
      </c>
      <c r="AO13" s="27">
        <v>10.823954570852516</v>
      </c>
      <c r="AP13" s="27">
        <v>2.6304415376625685</v>
      </c>
      <c r="AQ13" s="27">
        <v>1.5057429951026848</v>
      </c>
      <c r="AR13" s="27">
        <v>0</v>
      </c>
      <c r="AS13" s="27">
        <v>0.14661874640894726</v>
      </c>
      <c r="AT13" s="27">
        <v>0</v>
      </c>
      <c r="AU13" s="27">
        <v>0.29391224811587541</v>
      </c>
      <c r="AV13" s="27">
        <v>0</v>
      </c>
      <c r="AW13" s="27">
        <v>0.9349531565518352</v>
      </c>
      <c r="AX13" s="27">
        <v>0</v>
      </c>
      <c r="AY13" s="27">
        <v>0</v>
      </c>
      <c r="AZ13" s="27">
        <v>0</v>
      </c>
      <c r="BA13" s="27">
        <v>0.14661874640894726</v>
      </c>
      <c r="BB13" s="27">
        <v>0</v>
      </c>
      <c r="BC13" s="27">
        <v>0.29391224811587541</v>
      </c>
      <c r="BD13" s="27">
        <v>0</v>
      </c>
      <c r="BE13" s="27">
        <v>0.9349531565518352</v>
      </c>
      <c r="BF13" s="27">
        <v>0</v>
      </c>
      <c r="BG13" s="27">
        <v>0</v>
      </c>
      <c r="BH13" s="27">
        <v>0</v>
      </c>
      <c r="BI13" s="27">
        <v>90.1</v>
      </c>
      <c r="BJ13" s="27">
        <v>80.900000000000006</v>
      </c>
      <c r="BK13" s="27">
        <v>97.6</v>
      </c>
      <c r="BL13" s="27">
        <v>72.099999999999994</v>
      </c>
      <c r="BM13" s="27">
        <v>88.3</v>
      </c>
      <c r="BN13" s="27">
        <v>96</v>
      </c>
      <c r="BO13" s="27">
        <v>96.8</v>
      </c>
      <c r="BP13" s="27">
        <v>100</v>
      </c>
      <c r="BQ13" s="27">
        <v>94.2</v>
      </c>
      <c r="BR13" s="27">
        <v>21.9</v>
      </c>
      <c r="BS13" s="27">
        <v>21.37</v>
      </c>
      <c r="BT13" s="27">
        <v>22.3</v>
      </c>
      <c r="BU13" s="27">
        <v>20.27</v>
      </c>
      <c r="BV13" s="27">
        <v>25.7</v>
      </c>
      <c r="BW13" s="40">
        <v>28</v>
      </c>
      <c r="BX13" s="40">
        <v>23.7</v>
      </c>
      <c r="BY13" s="40">
        <v>1.1822999999999999</v>
      </c>
      <c r="BZ13" s="40">
        <v>1.3541000000000001</v>
      </c>
      <c r="CA13" s="40">
        <v>1.0301</v>
      </c>
      <c r="CB13" s="27">
        <v>67.5</v>
      </c>
      <c r="CC13" s="27">
        <v>80.5</v>
      </c>
      <c r="CD13" s="27">
        <v>0.61964504283965727</v>
      </c>
      <c r="CE13" s="27">
        <v>0.61</v>
      </c>
      <c r="CF13" s="27">
        <v>22.5</v>
      </c>
      <c r="CG13" s="27">
        <v>5.6150550795593634</v>
      </c>
      <c r="CH13" s="27">
        <v>43.7</v>
      </c>
      <c r="CI13" s="27">
        <v>1.89</v>
      </c>
      <c r="CJ13" s="27">
        <v>0.36</v>
      </c>
      <c r="CK13" s="27">
        <v>26.89</v>
      </c>
      <c r="CL13" s="27">
        <v>12.27</v>
      </c>
      <c r="CM13" s="27">
        <v>68.400000000000006</v>
      </c>
      <c r="CN13" s="27">
        <v>63.7</v>
      </c>
      <c r="CO13" s="27">
        <v>20.100000000000001</v>
      </c>
      <c r="CP13" s="27">
        <v>5.37</v>
      </c>
      <c r="CQ13" s="27">
        <v>5.42</v>
      </c>
      <c r="CR13" s="27">
        <v>5.34</v>
      </c>
      <c r="CS13" s="37">
        <v>794.61313282057165</v>
      </c>
      <c r="CT13" s="37">
        <v>2502.5829411089426</v>
      </c>
    </row>
    <row r="14" spans="1:98" x14ac:dyDescent="0.2">
      <c r="A14" s="26" t="s">
        <v>646</v>
      </c>
      <c r="B14" s="27">
        <v>48.5</v>
      </c>
      <c r="C14" s="27">
        <v>48.6</v>
      </c>
      <c r="D14" s="27">
        <v>48.5</v>
      </c>
      <c r="E14" s="27">
        <v>48.1</v>
      </c>
      <c r="F14" s="27">
        <v>49.4</v>
      </c>
      <c r="G14" s="27">
        <v>51.800000000000004</v>
      </c>
      <c r="H14" s="27">
        <v>6.6000000000000005</v>
      </c>
      <c r="I14" s="27">
        <v>1</v>
      </c>
      <c r="J14" s="27">
        <v>13.5</v>
      </c>
      <c r="K14" s="27">
        <v>32.200000000000003</v>
      </c>
      <c r="L14" s="27">
        <v>2.1</v>
      </c>
      <c r="M14" s="27">
        <v>23.599999999999998</v>
      </c>
      <c r="N14" s="27">
        <v>19.3</v>
      </c>
      <c r="O14" s="27">
        <v>5.8999999999999995</v>
      </c>
      <c r="P14" s="27">
        <v>8.6999999999999993</v>
      </c>
      <c r="Q14" s="27">
        <v>0</v>
      </c>
      <c r="R14" s="27">
        <v>23.799999999999997</v>
      </c>
      <c r="S14" s="27">
        <v>2.7</v>
      </c>
      <c r="T14" s="27">
        <v>5</v>
      </c>
      <c r="U14" s="27">
        <v>0.2</v>
      </c>
      <c r="V14" s="27">
        <v>5.5</v>
      </c>
      <c r="W14" s="27">
        <v>3</v>
      </c>
      <c r="X14" s="27">
        <v>0</v>
      </c>
      <c r="Y14" s="27">
        <v>0</v>
      </c>
      <c r="Z14" s="27">
        <v>0</v>
      </c>
      <c r="AA14" s="27">
        <v>0</v>
      </c>
      <c r="AB14" s="27">
        <v>0</v>
      </c>
      <c r="AC14" s="27">
        <v>0</v>
      </c>
      <c r="AD14" s="27">
        <v>0</v>
      </c>
      <c r="AE14" s="27">
        <v>0</v>
      </c>
      <c r="AF14" s="27">
        <v>0</v>
      </c>
      <c r="AG14" s="27">
        <v>0</v>
      </c>
      <c r="AH14" s="27">
        <v>0</v>
      </c>
      <c r="AI14" s="27">
        <v>0</v>
      </c>
      <c r="AJ14" s="27">
        <v>0</v>
      </c>
      <c r="AK14" s="27">
        <v>4.464251529368191</v>
      </c>
      <c r="AL14" s="27">
        <v>6.6759864791976096</v>
      </c>
      <c r="AM14" s="27">
        <v>2.1274173174151523</v>
      </c>
      <c r="AN14" s="27">
        <v>3.4518507314358784</v>
      </c>
      <c r="AO14" s="27">
        <v>9.8717850465417936</v>
      </c>
      <c r="AP14" s="27">
        <v>11.317897158264584</v>
      </c>
      <c r="AQ14" s="27">
        <v>0.94654258938707214</v>
      </c>
      <c r="AR14" s="27">
        <v>0</v>
      </c>
      <c r="AS14" s="27">
        <v>0</v>
      </c>
      <c r="AT14" s="27">
        <v>0</v>
      </c>
      <c r="AU14" s="27">
        <v>0</v>
      </c>
      <c r="AV14" s="27">
        <v>0</v>
      </c>
      <c r="AW14" s="27">
        <v>0</v>
      </c>
      <c r="AX14" s="27">
        <v>0</v>
      </c>
      <c r="AY14" s="27">
        <v>0</v>
      </c>
      <c r="AZ14" s="27">
        <v>0</v>
      </c>
      <c r="BA14" s="27">
        <v>0.37766484384788968</v>
      </c>
      <c r="BB14" s="27">
        <v>0.73511191056219427</v>
      </c>
      <c r="BC14" s="27">
        <v>0</v>
      </c>
      <c r="BD14" s="27">
        <v>0</v>
      </c>
      <c r="BE14" s="27">
        <v>2.3532530410614374</v>
      </c>
      <c r="BF14" s="27">
        <v>0</v>
      </c>
      <c r="BG14" s="27">
        <v>0</v>
      </c>
      <c r="BH14" s="27">
        <v>0</v>
      </c>
      <c r="BI14" s="27">
        <v>92</v>
      </c>
      <c r="BJ14" s="27">
        <v>86.7</v>
      </c>
      <c r="BK14" s="27">
        <v>95.399999999999991</v>
      </c>
      <c r="BL14" s="27">
        <v>60.4</v>
      </c>
      <c r="BM14" s="27">
        <v>93.300000000000011</v>
      </c>
      <c r="BN14" s="27">
        <v>96.399999999999991</v>
      </c>
      <c r="BO14" s="27">
        <v>100</v>
      </c>
      <c r="BP14" s="27">
        <v>100</v>
      </c>
      <c r="BQ14" s="27">
        <v>92</v>
      </c>
      <c r="BR14" s="27">
        <v>19.04</v>
      </c>
      <c r="BS14" s="27">
        <v>19.440000000000001</v>
      </c>
      <c r="BT14" s="27">
        <v>18.78</v>
      </c>
      <c r="BU14" s="27">
        <v>15.99</v>
      </c>
      <c r="BV14" s="27">
        <v>17.5</v>
      </c>
      <c r="BW14" s="40">
        <v>22.5</v>
      </c>
      <c r="BX14" s="40">
        <v>14</v>
      </c>
      <c r="BY14" s="40">
        <v>1.0943000000000001</v>
      </c>
      <c r="BZ14" s="40">
        <v>1.1913</v>
      </c>
      <c r="CA14" s="40">
        <v>1.0268999999999999</v>
      </c>
      <c r="CB14" s="27">
        <v>61.9</v>
      </c>
      <c r="CC14" s="27">
        <v>100</v>
      </c>
      <c r="CD14" s="27">
        <v>0.53349140486069946</v>
      </c>
      <c r="CE14" s="27">
        <v>1.67</v>
      </c>
      <c r="CF14" s="27">
        <v>22.9</v>
      </c>
      <c r="CG14" s="27">
        <v>6.1647895672791941</v>
      </c>
      <c r="CH14" s="27">
        <v>49.08</v>
      </c>
      <c r="CI14" s="27">
        <v>2.12</v>
      </c>
      <c r="CJ14" s="27">
        <v>0.15</v>
      </c>
      <c r="CK14" s="27">
        <v>27.36</v>
      </c>
      <c r="CL14" s="27">
        <v>14.6</v>
      </c>
      <c r="CM14" s="27">
        <v>74.5</v>
      </c>
      <c r="CN14" s="27">
        <v>77.3</v>
      </c>
      <c r="CO14" s="27">
        <v>25.6</v>
      </c>
      <c r="CP14" s="27">
        <v>5.54</v>
      </c>
      <c r="CQ14" s="27">
        <v>5.63</v>
      </c>
      <c r="CR14" s="27">
        <v>5.48</v>
      </c>
      <c r="CS14" s="37">
        <v>861.28783037494156</v>
      </c>
      <c r="CT14" s="37">
        <v>2588.6325267304446</v>
      </c>
    </row>
    <row r="15" spans="1:98" x14ac:dyDescent="0.2">
      <c r="A15" s="26" t="s">
        <v>647</v>
      </c>
      <c r="B15" s="27">
        <v>41.5</v>
      </c>
      <c r="C15" s="27">
        <v>40.1</v>
      </c>
      <c r="D15" s="27">
        <v>43.3</v>
      </c>
      <c r="E15" s="27">
        <v>71.099999999999994</v>
      </c>
      <c r="F15" s="27">
        <v>46</v>
      </c>
      <c r="G15" s="27">
        <v>29.099999999999998</v>
      </c>
      <c r="H15" s="27">
        <v>12</v>
      </c>
      <c r="I15" s="27">
        <v>11.3</v>
      </c>
      <c r="J15" s="27">
        <v>9.3000000000000007</v>
      </c>
      <c r="K15" s="27">
        <v>14.8</v>
      </c>
      <c r="L15" s="27">
        <v>2.5</v>
      </c>
      <c r="M15" s="27">
        <v>14.899999999999999</v>
      </c>
      <c r="N15" s="27">
        <v>10.9</v>
      </c>
      <c r="O15" s="27">
        <v>6.1</v>
      </c>
      <c r="P15" s="27">
        <v>0</v>
      </c>
      <c r="Q15" s="27">
        <v>5.7</v>
      </c>
      <c r="R15" s="27">
        <v>15.5</v>
      </c>
      <c r="S15" s="27">
        <v>6.4</v>
      </c>
      <c r="T15" s="27">
        <v>9.4</v>
      </c>
      <c r="U15" s="27">
        <v>3.3000000000000003</v>
      </c>
      <c r="V15" s="27">
        <v>15.1</v>
      </c>
      <c r="W15" s="27">
        <v>7.1999999999999993</v>
      </c>
      <c r="X15" s="27">
        <v>0</v>
      </c>
      <c r="Y15" s="27">
        <v>0</v>
      </c>
      <c r="Z15" s="27">
        <v>0</v>
      </c>
      <c r="AA15" s="27">
        <v>0</v>
      </c>
      <c r="AB15" s="27">
        <v>0</v>
      </c>
      <c r="AC15" s="27">
        <v>0</v>
      </c>
      <c r="AD15" s="27">
        <v>0</v>
      </c>
      <c r="AE15" s="27">
        <v>0.1</v>
      </c>
      <c r="AF15" s="27">
        <v>0</v>
      </c>
      <c r="AG15" s="27">
        <v>0.1</v>
      </c>
      <c r="AH15" s="27">
        <v>0</v>
      </c>
      <c r="AI15" s="27">
        <v>0.1</v>
      </c>
      <c r="AJ15" s="27">
        <v>0</v>
      </c>
      <c r="AK15" s="27">
        <v>2.5246566795358216</v>
      </c>
      <c r="AL15" s="27">
        <v>3.5389584093387856</v>
      </c>
      <c r="AM15" s="27">
        <v>1.4622392353325435</v>
      </c>
      <c r="AN15" s="27">
        <v>2.2592484082094275</v>
      </c>
      <c r="AO15" s="27">
        <v>18.868926768303922</v>
      </c>
      <c r="AP15" s="27">
        <v>2.8395544769844174</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80.8</v>
      </c>
      <c r="BJ15" s="27">
        <v>77.5</v>
      </c>
      <c r="BK15" s="27">
        <v>85.1</v>
      </c>
      <c r="BL15" s="27">
        <v>39.1</v>
      </c>
      <c r="BM15" s="27">
        <v>80.800000000000011</v>
      </c>
      <c r="BN15" s="27">
        <v>91.8</v>
      </c>
      <c r="BO15" s="27">
        <v>93.600000000000009</v>
      </c>
      <c r="BP15" s="27">
        <v>98.3</v>
      </c>
      <c r="BQ15" s="27">
        <v>97.3</v>
      </c>
      <c r="BR15" s="27">
        <v>24.56</v>
      </c>
      <c r="BS15" s="27">
        <v>22.87</v>
      </c>
      <c r="BT15" s="27">
        <v>26.67</v>
      </c>
      <c r="BU15" s="27">
        <v>17.29</v>
      </c>
      <c r="BV15" s="27">
        <v>21.4</v>
      </c>
      <c r="BW15" s="40">
        <v>17.100000000000001</v>
      </c>
      <c r="BX15" s="40">
        <v>27.7</v>
      </c>
      <c r="BY15" s="40">
        <v>1.1032999999999999</v>
      </c>
      <c r="BZ15" s="40">
        <v>1.1515</v>
      </c>
      <c r="CA15" s="40">
        <v>1.0318000000000001</v>
      </c>
      <c r="CB15" s="27">
        <v>89.2</v>
      </c>
      <c r="CC15" s="27">
        <v>100</v>
      </c>
      <c r="CD15" s="27">
        <v>0.58637798827244025</v>
      </c>
      <c r="CE15" s="27">
        <v>0.52</v>
      </c>
      <c r="CF15" s="27">
        <v>19.3</v>
      </c>
      <c r="CG15" s="27">
        <v>6.5854758682904828</v>
      </c>
      <c r="CH15" s="27">
        <v>33.049999999999997</v>
      </c>
      <c r="CI15" s="27">
        <v>1.4000000000000001</v>
      </c>
      <c r="CJ15" s="27">
        <v>0.09</v>
      </c>
      <c r="CK15" s="27">
        <v>24.63</v>
      </c>
      <c r="CL15" s="27">
        <v>12.86</v>
      </c>
      <c r="CM15" s="27">
        <v>80.400000000000006</v>
      </c>
      <c r="CN15" s="27">
        <v>70.8</v>
      </c>
      <c r="CO15" s="27">
        <v>18</v>
      </c>
      <c r="CP15" s="27">
        <v>5.85</v>
      </c>
      <c r="CQ15" s="27">
        <v>6.07</v>
      </c>
      <c r="CR15" s="27">
        <v>5.58</v>
      </c>
      <c r="CS15" s="37">
        <v>808.05788770390541</v>
      </c>
      <c r="CT15" s="37">
        <v>2160.0736202506114</v>
      </c>
    </row>
    <row r="16" spans="1:98" x14ac:dyDescent="0.2">
      <c r="A16" s="26" t="s">
        <v>648</v>
      </c>
      <c r="B16" s="27">
        <v>46.6</v>
      </c>
      <c r="C16" s="27">
        <v>53</v>
      </c>
      <c r="D16" s="27">
        <v>40.700000000000003</v>
      </c>
      <c r="E16" s="27">
        <v>33.200000000000003</v>
      </c>
      <c r="F16" s="27">
        <v>58.4</v>
      </c>
      <c r="G16" s="27">
        <v>44.2</v>
      </c>
      <c r="H16" s="27">
        <v>24.6</v>
      </c>
      <c r="I16" s="27">
        <v>6.3</v>
      </c>
      <c r="J16" s="27">
        <v>18.7</v>
      </c>
      <c r="K16" s="27">
        <v>31.1</v>
      </c>
      <c r="L16" s="27">
        <v>7.2</v>
      </c>
      <c r="M16" s="27">
        <v>19.8</v>
      </c>
      <c r="N16" s="27">
        <v>22.3</v>
      </c>
      <c r="O16" s="27">
        <v>16.5</v>
      </c>
      <c r="P16" s="27">
        <v>6.4</v>
      </c>
      <c r="Q16" s="27">
        <v>10.4</v>
      </c>
      <c r="R16" s="27">
        <v>29.7</v>
      </c>
      <c r="S16" s="27">
        <v>7.9</v>
      </c>
      <c r="T16" s="27">
        <v>10.5</v>
      </c>
      <c r="U16" s="27">
        <v>5.4</v>
      </c>
      <c r="V16" s="27">
        <v>14.6</v>
      </c>
      <c r="W16" s="27">
        <v>9.3000000000000007</v>
      </c>
      <c r="X16" s="27">
        <v>0.89999999999999991</v>
      </c>
      <c r="Y16" s="27">
        <v>0.8</v>
      </c>
      <c r="Z16" s="27">
        <v>1.2</v>
      </c>
      <c r="AA16" s="27">
        <v>0.6</v>
      </c>
      <c r="AB16" s="27">
        <v>0.6</v>
      </c>
      <c r="AC16" s="27">
        <v>1.4</v>
      </c>
      <c r="AD16" s="27">
        <v>0</v>
      </c>
      <c r="AE16" s="27">
        <v>2.7</v>
      </c>
      <c r="AF16" s="27">
        <v>4.8</v>
      </c>
      <c r="AG16" s="27">
        <v>0.70000000000000007</v>
      </c>
      <c r="AH16" s="27">
        <v>2</v>
      </c>
      <c r="AI16" s="27">
        <v>3.5000000000000004</v>
      </c>
      <c r="AJ16" s="27">
        <v>1.6</v>
      </c>
      <c r="AK16" s="27">
        <v>5.1629606267110182</v>
      </c>
      <c r="AL16" s="27">
        <v>7.7655858003841001</v>
      </c>
      <c r="AM16" s="27">
        <v>2.6286344610933212</v>
      </c>
      <c r="AN16" s="27">
        <v>6.2315183733235484</v>
      </c>
      <c r="AO16" s="27">
        <v>13.57175799905937</v>
      </c>
      <c r="AP16" s="27">
        <v>8.3285315461545792</v>
      </c>
      <c r="AQ16" s="27">
        <v>3.0077812372804473</v>
      </c>
      <c r="AR16" s="27">
        <v>0.59178900384354205</v>
      </c>
      <c r="AS16" s="27">
        <v>0.41239009829382378</v>
      </c>
      <c r="AT16" s="27">
        <v>0.79662047897649646</v>
      </c>
      <c r="AU16" s="27">
        <v>3.8242826823659516E-2</v>
      </c>
      <c r="AV16" s="27">
        <v>0.19705505927455841</v>
      </c>
      <c r="AW16" s="27">
        <v>0.67038037316435795</v>
      </c>
      <c r="AX16" s="27">
        <v>1.2255032487541735</v>
      </c>
      <c r="AY16" s="27">
        <v>0.22995717196107424</v>
      </c>
      <c r="AZ16" s="27">
        <v>0.12697485211805806</v>
      </c>
      <c r="BA16" s="27">
        <v>0.94365272453218152</v>
      </c>
      <c r="BB16" s="27">
        <v>1.7124330732506232</v>
      </c>
      <c r="BC16" s="27">
        <v>0.19504698096283246</v>
      </c>
      <c r="BD16" s="27">
        <v>0.49262421041775217</v>
      </c>
      <c r="BE16" s="27">
        <v>1.3701993962486081</v>
      </c>
      <c r="BF16" s="27">
        <v>2.2593366557574002</v>
      </c>
      <c r="BG16" s="27">
        <v>1.040673846248223</v>
      </c>
      <c r="BH16" s="27">
        <v>0.32466106301434283</v>
      </c>
      <c r="BI16" s="27">
        <v>86.3</v>
      </c>
      <c r="BJ16" s="27">
        <v>80.300000000000011</v>
      </c>
      <c r="BK16" s="27">
        <v>91.9</v>
      </c>
      <c r="BL16" s="27">
        <v>65.900000000000006</v>
      </c>
      <c r="BM16" s="27">
        <v>86.1</v>
      </c>
      <c r="BN16" s="27">
        <v>91.4</v>
      </c>
      <c r="BO16" s="27">
        <v>95.399999999999991</v>
      </c>
      <c r="BP16" s="27">
        <v>93.4</v>
      </c>
      <c r="BQ16" s="27">
        <v>91.3</v>
      </c>
      <c r="BR16" s="27">
        <v>20.239999999999998</v>
      </c>
      <c r="BS16" s="27">
        <v>18.61</v>
      </c>
      <c r="BT16" s="27">
        <v>21.83</v>
      </c>
      <c r="BU16" s="27">
        <v>24.12</v>
      </c>
      <c r="BV16" s="27">
        <v>27.700000000000003</v>
      </c>
      <c r="BW16" s="40">
        <v>31.9</v>
      </c>
      <c r="BX16" s="40">
        <v>23.1</v>
      </c>
      <c r="BY16" s="40">
        <v>1.2124999999999999</v>
      </c>
      <c r="BZ16" s="40">
        <v>1.3290999999999999</v>
      </c>
      <c r="CA16" s="40">
        <v>1.0883</v>
      </c>
      <c r="CB16" s="27">
        <v>53.1</v>
      </c>
      <c r="CC16" s="27">
        <v>77.7</v>
      </c>
      <c r="CD16" s="27">
        <v>0.3</v>
      </c>
      <c r="CE16" s="27">
        <v>0.78</v>
      </c>
      <c r="CF16" s="27">
        <v>20.7</v>
      </c>
      <c r="CG16" s="27">
        <v>6.3</v>
      </c>
      <c r="CH16" s="27">
        <v>44.64</v>
      </c>
      <c r="CI16" s="27">
        <v>2.8</v>
      </c>
      <c r="CJ16" s="27">
        <v>0.35</v>
      </c>
      <c r="CK16" s="27">
        <v>21.25</v>
      </c>
      <c r="CL16" s="27">
        <v>8.67</v>
      </c>
      <c r="CM16" s="27">
        <v>80.300000000000011</v>
      </c>
      <c r="CN16" s="27">
        <v>70.7</v>
      </c>
      <c r="CO16" s="27">
        <v>29.5</v>
      </c>
      <c r="CP16" s="27">
        <v>5.37</v>
      </c>
      <c r="CQ16" s="27">
        <v>5.49</v>
      </c>
      <c r="CR16" s="27">
        <v>5.25</v>
      </c>
      <c r="CS16" s="37">
        <v>531.52705946034052</v>
      </c>
      <c r="CT16" s="37">
        <v>2979.1257812269605</v>
      </c>
    </row>
    <row r="17" spans="1:98" s="54" customFormat="1" x14ac:dyDescent="0.2">
      <c r="A17" s="33" t="s">
        <v>649</v>
      </c>
      <c r="B17" s="36">
        <v>40.5</v>
      </c>
      <c r="C17" s="36">
        <v>44.2</v>
      </c>
      <c r="D17" s="36">
        <v>37.1</v>
      </c>
      <c r="E17" s="36">
        <v>35.099999999999994</v>
      </c>
      <c r="F17" s="36">
        <v>50.9</v>
      </c>
      <c r="G17" s="36">
        <v>35.699999999999996</v>
      </c>
      <c r="H17" s="36">
        <v>18.600000000000001</v>
      </c>
      <c r="I17" s="36">
        <v>5.3</v>
      </c>
      <c r="J17" s="36">
        <v>17.600000000000001</v>
      </c>
      <c r="K17" s="36">
        <v>29.1</v>
      </c>
      <c r="L17" s="36">
        <v>6.7</v>
      </c>
      <c r="M17" s="36">
        <v>16.7</v>
      </c>
      <c r="N17" s="36">
        <v>21.4</v>
      </c>
      <c r="O17" s="36">
        <v>15.4</v>
      </c>
      <c r="P17" s="36">
        <v>9.5</v>
      </c>
      <c r="Q17" s="36">
        <v>6.3</v>
      </c>
      <c r="R17" s="36">
        <v>26.5</v>
      </c>
      <c r="S17" s="36">
        <v>6.4</v>
      </c>
      <c r="T17" s="36">
        <v>8.8000000000000007</v>
      </c>
      <c r="U17" s="36">
        <v>4.2</v>
      </c>
      <c r="V17" s="36">
        <v>11.6</v>
      </c>
      <c r="W17" s="36">
        <v>7.6</v>
      </c>
      <c r="X17" s="36">
        <v>0.9</v>
      </c>
      <c r="Y17" s="36">
        <v>0.7</v>
      </c>
      <c r="Z17" s="36">
        <v>1</v>
      </c>
      <c r="AA17" s="36">
        <v>0.3</v>
      </c>
      <c r="AB17" s="36">
        <v>0.7</v>
      </c>
      <c r="AC17" s="36">
        <v>1.1000000000000001</v>
      </c>
      <c r="AD17" s="36">
        <v>0</v>
      </c>
      <c r="AE17" s="36">
        <v>1.8</v>
      </c>
      <c r="AF17" s="36">
        <v>3.2</v>
      </c>
      <c r="AG17" s="36">
        <v>0.6</v>
      </c>
      <c r="AH17" s="36">
        <v>1.4</v>
      </c>
      <c r="AI17" s="36">
        <v>2.5</v>
      </c>
      <c r="AJ17" s="36">
        <v>0.9</v>
      </c>
      <c r="AK17" s="36">
        <v>4.5612685981461212</v>
      </c>
      <c r="AL17" s="36">
        <v>7.065299052447771</v>
      </c>
      <c r="AM17" s="36">
        <v>2.1087192223504601</v>
      </c>
      <c r="AN17" s="36">
        <v>5.3367474903230718</v>
      </c>
      <c r="AO17" s="36">
        <v>12.343980997017306</v>
      </c>
      <c r="AP17" s="36">
        <v>6.7445577166946018</v>
      </c>
      <c r="AQ17" s="36">
        <v>2.6151096095982225</v>
      </c>
      <c r="AR17" s="36">
        <v>0.54502217259924557</v>
      </c>
      <c r="AS17" s="36">
        <v>0.38508908544171006</v>
      </c>
      <c r="AT17" s="36">
        <v>0.72091692103195371</v>
      </c>
      <c r="AU17" s="36">
        <v>5.6165630402756302E-2</v>
      </c>
      <c r="AV17" s="36">
        <v>0.27282816683002609</v>
      </c>
      <c r="AW17" s="36">
        <v>0.85479938148885193</v>
      </c>
      <c r="AX17" s="36">
        <v>0.79688394444357025</v>
      </c>
      <c r="AY17" s="36">
        <v>0.26197349527743707</v>
      </c>
      <c r="AZ17" s="36">
        <v>9.3164403798641576E-2</v>
      </c>
      <c r="BA17" s="36">
        <v>0.65624863368158715</v>
      </c>
      <c r="BB17" s="36">
        <v>1.1799228564927395</v>
      </c>
      <c r="BC17" s="36">
        <v>0.1433407790389172</v>
      </c>
      <c r="BD17" s="36">
        <v>0.39858423294533751</v>
      </c>
      <c r="BE17" s="36">
        <v>1.2669910814003476</v>
      </c>
      <c r="BF17" s="36">
        <v>1.2915256947227027</v>
      </c>
      <c r="BG17" s="36">
        <v>0.69976066585344399</v>
      </c>
      <c r="BH17" s="36">
        <v>0.17509461527773004</v>
      </c>
      <c r="BI17" s="36">
        <v>88.6</v>
      </c>
      <c r="BJ17" s="36">
        <v>84.1</v>
      </c>
      <c r="BK17" s="36">
        <v>93</v>
      </c>
      <c r="BL17" s="36">
        <v>71.099999999999994</v>
      </c>
      <c r="BM17" s="36">
        <v>88.5</v>
      </c>
      <c r="BN17" s="36">
        <v>92.600000000000009</v>
      </c>
      <c r="BO17" s="36">
        <v>95.6</v>
      </c>
      <c r="BP17" s="36">
        <v>96.899999999999991</v>
      </c>
      <c r="BQ17" s="36">
        <v>92</v>
      </c>
      <c r="BR17" s="36">
        <v>20.57</v>
      </c>
      <c r="BS17" s="36">
        <v>20.010000000000002</v>
      </c>
      <c r="BT17" s="36">
        <v>21.12</v>
      </c>
      <c r="BU17" s="36">
        <v>19.61</v>
      </c>
      <c r="BV17" s="36">
        <v>24</v>
      </c>
      <c r="BW17" s="59">
        <v>26.8</v>
      </c>
      <c r="BX17" s="59">
        <v>21</v>
      </c>
      <c r="BY17" s="59">
        <v>1.19</v>
      </c>
      <c r="BZ17" s="59">
        <v>1.3</v>
      </c>
      <c r="CA17" s="59">
        <v>1.07</v>
      </c>
      <c r="CB17" s="36">
        <v>54.4</v>
      </c>
      <c r="CC17" s="36">
        <v>73</v>
      </c>
      <c r="CD17" s="36">
        <v>0.4</v>
      </c>
      <c r="CE17" s="36">
        <v>0.83</v>
      </c>
      <c r="CF17" s="36">
        <v>20.49</v>
      </c>
      <c r="CG17" s="36">
        <v>5.9</v>
      </c>
      <c r="CH17" s="36">
        <v>43.45</v>
      </c>
      <c r="CI17" s="36">
        <v>2.46</v>
      </c>
      <c r="CJ17" s="36">
        <v>0.28999999999999998</v>
      </c>
      <c r="CK17" s="36">
        <v>22.68</v>
      </c>
      <c r="CL17" s="36">
        <v>9.68</v>
      </c>
      <c r="CM17" s="36">
        <v>77.400000000000006</v>
      </c>
      <c r="CN17" s="36">
        <v>70.8</v>
      </c>
      <c r="CO17" s="36">
        <v>28.2</v>
      </c>
      <c r="CP17" s="36">
        <v>5.43</v>
      </c>
      <c r="CQ17" s="36">
        <v>5.57</v>
      </c>
      <c r="CR17" s="36">
        <v>5.29</v>
      </c>
      <c r="CS17" s="73">
        <v>638.45955399089871</v>
      </c>
      <c r="CT17" s="73">
        <v>2780.2532661529272</v>
      </c>
    </row>
    <row r="18" spans="1:98" x14ac:dyDescent="0.2">
      <c r="B18" s="32"/>
      <c r="E18" s="27"/>
      <c r="F18" s="27"/>
      <c r="G18" s="27"/>
      <c r="H18" s="27"/>
      <c r="I18" s="27"/>
      <c r="J18" s="27"/>
      <c r="K18" s="27"/>
      <c r="L18" s="27"/>
      <c r="M18" s="27"/>
      <c r="N18" s="27"/>
      <c r="O18" s="27"/>
      <c r="P18" s="27"/>
      <c r="Q18" s="27"/>
      <c r="R18" s="27"/>
      <c r="S18" s="27"/>
      <c r="T18" s="27"/>
      <c r="U18" s="27"/>
      <c r="V18" s="27"/>
      <c r="W18" s="27"/>
      <c r="X18" s="27"/>
      <c r="Z18" s="27"/>
      <c r="AA18" s="27"/>
      <c r="AB18" s="27"/>
      <c r="AC18" s="27"/>
      <c r="AD18" s="27"/>
      <c r="AE18" s="27"/>
      <c r="AF18" s="27"/>
      <c r="AG18" s="27"/>
      <c r="AH18" s="27"/>
      <c r="AI18" s="27"/>
      <c r="AJ18" s="27"/>
      <c r="BL18" s="27"/>
      <c r="BM18" s="27"/>
      <c r="BN18" s="27"/>
      <c r="BO18" s="27"/>
      <c r="BP18" s="27"/>
      <c r="BR18" s="27"/>
      <c r="BS18" s="27"/>
      <c r="BT18" s="27"/>
      <c r="BV18" s="40"/>
      <c r="BW18" s="40"/>
      <c r="BX18" s="40"/>
      <c r="BY18" s="40"/>
      <c r="CB18" s="27"/>
      <c r="CC18" s="27"/>
      <c r="CD18" s="27"/>
      <c r="CG18" s="27"/>
      <c r="CM18" s="27"/>
      <c r="CN18" s="27"/>
      <c r="CO18" s="27"/>
      <c r="CP18" s="27"/>
      <c r="CQ18" s="27"/>
      <c r="CR18" s="27"/>
    </row>
    <row r="19" spans="1:98" x14ac:dyDescent="0.2">
      <c r="E19" s="27"/>
      <c r="F19" s="27"/>
      <c r="G19" s="27"/>
      <c r="H19" s="27"/>
      <c r="I19" s="27"/>
      <c r="J19" s="27"/>
      <c r="K19" s="27"/>
      <c r="L19" s="27"/>
      <c r="M19" s="27"/>
      <c r="N19" s="27"/>
      <c r="O19" s="27"/>
      <c r="P19" s="27"/>
      <c r="Q19" s="27"/>
      <c r="R19" s="27"/>
      <c r="T19" s="27"/>
      <c r="U19" s="27"/>
      <c r="AE19" s="27"/>
      <c r="AF19" s="27"/>
      <c r="AG19" s="27"/>
      <c r="BL19" s="27"/>
      <c r="BM19" s="27"/>
      <c r="BN19" s="27"/>
      <c r="BO19" s="27"/>
      <c r="BP19" s="27"/>
      <c r="BR19" s="27"/>
      <c r="BS19" s="27"/>
      <c r="BT19" s="27"/>
      <c r="BV19" s="40"/>
      <c r="BW19" s="40"/>
      <c r="BX19" s="40"/>
      <c r="CB19" s="27"/>
      <c r="CC19" s="27"/>
      <c r="CD19" s="27"/>
      <c r="CM19" s="27"/>
      <c r="CN19" s="27"/>
      <c r="CP19" s="27"/>
      <c r="CQ19" s="27"/>
      <c r="CR19" s="27"/>
    </row>
    <row r="20" spans="1:98" x14ac:dyDescent="0.2">
      <c r="B20" s="32"/>
      <c r="E20" s="27"/>
      <c r="F20" s="27"/>
      <c r="G20" s="27"/>
      <c r="H20" s="27"/>
      <c r="I20" s="27"/>
      <c r="J20" s="27"/>
      <c r="K20" s="27"/>
      <c r="L20" s="27"/>
      <c r="M20" s="27"/>
      <c r="N20" s="27"/>
      <c r="O20" s="27"/>
      <c r="P20" s="27"/>
      <c r="Q20" s="27"/>
      <c r="R20" s="27"/>
      <c r="T20" s="27"/>
      <c r="U20" s="27"/>
      <c r="AF20" s="27"/>
      <c r="AG20" s="27"/>
      <c r="BL20" s="27"/>
      <c r="BM20" s="27"/>
      <c r="BN20" s="27"/>
      <c r="BO20" s="27"/>
      <c r="BP20" s="27"/>
      <c r="BR20" s="27"/>
      <c r="BS20" s="27"/>
      <c r="BT20" s="27"/>
      <c r="BW20" s="27"/>
      <c r="BX20" s="27"/>
      <c r="BY20" s="21"/>
      <c r="BZ20" s="21"/>
      <c r="CA20" s="21"/>
      <c r="CD20" s="41"/>
      <c r="CE20" s="41"/>
      <c r="CF20" s="41"/>
      <c r="CI20" s="21"/>
      <c r="CJ20" s="21"/>
      <c r="CK20" s="21"/>
      <c r="CL20" s="21"/>
      <c r="CM20" s="27"/>
    </row>
    <row r="21" spans="1:98" x14ac:dyDescent="0.2">
      <c r="BW21" s="21"/>
      <c r="BX21" s="21"/>
      <c r="BY21" s="21"/>
      <c r="BZ21" s="21"/>
      <c r="CA21" s="21"/>
      <c r="CD21" s="41"/>
      <c r="CE21" s="41"/>
      <c r="CF21" s="41"/>
      <c r="CI21" s="21"/>
      <c r="CJ21" s="21"/>
      <c r="CK21" s="21"/>
      <c r="CL21" s="21"/>
    </row>
    <row r="22" spans="1:98" x14ac:dyDescent="0.2">
      <c r="BW22" s="21"/>
      <c r="BX22" s="21"/>
      <c r="BY22" s="21"/>
      <c r="BZ22" s="21"/>
      <c r="CA22" s="21"/>
      <c r="CD22" s="41"/>
      <c r="CE22" s="41"/>
      <c r="CF22" s="41"/>
      <c r="CI22" s="21"/>
      <c r="CJ22" s="21"/>
      <c r="CK22" s="21"/>
      <c r="CL22" s="21"/>
    </row>
    <row r="23" spans="1:98" x14ac:dyDescent="0.2">
      <c r="BW23" s="21"/>
      <c r="BX23" s="21"/>
      <c r="BY23" s="21"/>
      <c r="BZ23" s="21"/>
      <c r="CA23" s="21"/>
      <c r="CD23" s="41"/>
      <c r="CE23" s="41"/>
      <c r="CF23" s="41"/>
      <c r="CI23" s="21"/>
      <c r="CJ23" s="21"/>
      <c r="CK23" s="21"/>
      <c r="CL23" s="21"/>
    </row>
    <row r="24" spans="1:98" x14ac:dyDescent="0.2">
      <c r="BW24" s="21"/>
      <c r="BX24" s="21"/>
      <c r="BY24" s="21"/>
      <c r="BZ24" s="21"/>
      <c r="CA24" s="21"/>
      <c r="CD24" s="41"/>
      <c r="CE24" s="41"/>
      <c r="CF24" s="41"/>
      <c r="CI24" s="21"/>
      <c r="CJ24" s="21"/>
      <c r="CK24" s="21"/>
      <c r="CL24" s="21"/>
    </row>
    <row r="25" spans="1:98" x14ac:dyDescent="0.2">
      <c r="BW25" s="21"/>
      <c r="BX25" s="21"/>
      <c r="BY25" s="21"/>
      <c r="BZ25" s="21"/>
      <c r="CA25" s="21"/>
      <c r="CD25" s="41"/>
      <c r="CE25" s="41"/>
      <c r="CF25" s="41"/>
      <c r="CI25" s="21"/>
      <c r="CJ25" s="21"/>
      <c r="CK25" s="21"/>
      <c r="CL25" s="21"/>
    </row>
    <row r="26" spans="1:98" x14ac:dyDescent="0.2">
      <c r="BW26" s="21"/>
      <c r="BX26" s="21"/>
      <c r="BY26" s="21"/>
      <c r="BZ26" s="21"/>
      <c r="CA26" s="21"/>
      <c r="CD26" s="41"/>
      <c r="CE26" s="41"/>
      <c r="CF26" s="41"/>
      <c r="CI26" s="21"/>
      <c r="CJ26" s="21"/>
      <c r="CK26" s="21"/>
      <c r="CL26" s="21"/>
    </row>
    <row r="27" spans="1:98" x14ac:dyDescent="0.2">
      <c r="BW27" s="21"/>
      <c r="BX27" s="21"/>
      <c r="BY27" s="21"/>
      <c r="BZ27" s="21"/>
      <c r="CA27" s="21"/>
      <c r="CD27" s="41"/>
      <c r="CE27" s="41"/>
      <c r="CF27" s="41"/>
      <c r="CI27" s="21"/>
      <c r="CJ27" s="21"/>
      <c r="CK27" s="21"/>
      <c r="CL27" s="21"/>
    </row>
    <row r="28" spans="1:98" x14ac:dyDescent="0.2">
      <c r="BW28" s="21"/>
      <c r="BX28" s="21"/>
      <c r="BY28" s="21"/>
      <c r="BZ28" s="21"/>
      <c r="CA28" s="21"/>
      <c r="CD28" s="41"/>
      <c r="CE28" s="41"/>
      <c r="CF28" s="41"/>
      <c r="CI28" s="21"/>
      <c r="CJ28" s="21"/>
      <c r="CK28" s="21"/>
      <c r="CL28" s="21"/>
    </row>
    <row r="29" spans="1:98" x14ac:dyDescent="0.2">
      <c r="BW29" s="21"/>
      <c r="BX29" s="21"/>
      <c r="BY29" s="21"/>
      <c r="BZ29" s="21"/>
      <c r="CA29" s="21"/>
      <c r="CD29" s="41"/>
      <c r="CE29" s="41"/>
      <c r="CF29" s="41"/>
      <c r="CI29" s="21"/>
      <c r="CJ29" s="21"/>
      <c r="CK29" s="21"/>
      <c r="CL29" s="21"/>
    </row>
    <row r="30" spans="1:98" x14ac:dyDescent="0.2">
      <c r="BW30" s="21"/>
      <c r="BX30" s="21"/>
      <c r="BY30" s="21"/>
      <c r="BZ30" s="21"/>
      <c r="CA30" s="21"/>
      <c r="CD30" s="41"/>
      <c r="CE30" s="41"/>
      <c r="CF30" s="41"/>
      <c r="CI30" s="21"/>
      <c r="CJ30" s="21"/>
      <c r="CK30" s="21"/>
      <c r="CL30" s="21"/>
    </row>
    <row r="31" spans="1:98" x14ac:dyDescent="0.2">
      <c r="BW31" s="21"/>
      <c r="BX31" s="21"/>
      <c r="BY31" s="21"/>
      <c r="BZ31" s="21"/>
      <c r="CA31" s="21"/>
      <c r="CD31" s="41"/>
      <c r="CE31" s="41"/>
      <c r="CF31" s="41"/>
      <c r="CI31" s="21"/>
      <c r="CJ31" s="21"/>
      <c r="CK31" s="21"/>
      <c r="CL31" s="21"/>
    </row>
    <row r="32" spans="1:98" x14ac:dyDescent="0.2">
      <c r="BW32" s="21"/>
      <c r="BX32" s="21"/>
      <c r="BY32" s="21"/>
      <c r="BZ32" s="21"/>
      <c r="CA32" s="21"/>
      <c r="CD32" s="41"/>
      <c r="CE32" s="41"/>
      <c r="CF32" s="41"/>
      <c r="CI32" s="21"/>
      <c r="CJ32" s="21"/>
      <c r="CK32" s="21"/>
      <c r="CL32" s="21"/>
    </row>
    <row r="33" spans="74:90" x14ac:dyDescent="0.2">
      <c r="BW33" s="21"/>
      <c r="BX33" s="21"/>
      <c r="BY33" s="21"/>
      <c r="BZ33" s="21"/>
      <c r="CA33" s="21"/>
      <c r="CD33" s="41"/>
      <c r="CE33" s="41"/>
      <c r="CF33" s="41"/>
      <c r="CI33" s="21"/>
      <c r="CJ33" s="21"/>
      <c r="CK33" s="21"/>
      <c r="CL33" s="21"/>
    </row>
    <row r="34" spans="74:90" x14ac:dyDescent="0.2">
      <c r="BW34" s="21"/>
      <c r="BX34" s="21"/>
      <c r="BY34" s="21"/>
      <c r="BZ34" s="21"/>
      <c r="CA34" s="21"/>
      <c r="CD34" s="41"/>
      <c r="CE34" s="41"/>
      <c r="CF34" s="41"/>
      <c r="CI34" s="21"/>
      <c r="CJ34" s="21"/>
      <c r="CK34" s="21"/>
      <c r="CL34" s="21"/>
    </row>
    <row r="35" spans="74:90" x14ac:dyDescent="0.2">
      <c r="BW35" s="21"/>
      <c r="BX35" s="21"/>
      <c r="BY35" s="21"/>
      <c r="BZ35" s="21"/>
      <c r="CA35" s="21"/>
      <c r="CD35" s="41"/>
      <c r="CE35" s="41"/>
      <c r="CF35" s="41"/>
      <c r="CI35" s="21"/>
      <c r="CJ35" s="21"/>
      <c r="CK35" s="21"/>
      <c r="CL35" s="21"/>
    </row>
    <row r="36" spans="74:90" x14ac:dyDescent="0.2">
      <c r="BV36" s="21"/>
      <c r="BW36" s="21"/>
      <c r="BX36" s="21"/>
      <c r="BY36" s="21"/>
      <c r="BZ36" s="21"/>
      <c r="CA36" s="21"/>
      <c r="CD36" s="41"/>
      <c r="CE36" s="41"/>
      <c r="CF36" s="41"/>
      <c r="CI36" s="21"/>
      <c r="CJ36" s="21"/>
      <c r="CK36" s="21"/>
      <c r="CL36" s="21"/>
    </row>
    <row r="37" spans="74:90" x14ac:dyDescent="0.2">
      <c r="BV37" s="21"/>
      <c r="BW37" s="21"/>
      <c r="BX37" s="21"/>
      <c r="BY37" s="21"/>
      <c r="BZ37" s="21"/>
      <c r="CA37" s="21"/>
      <c r="CD37" s="41"/>
      <c r="CE37" s="41"/>
      <c r="CF37" s="41"/>
      <c r="CI37" s="21"/>
      <c r="CJ37" s="21"/>
      <c r="CK37" s="21"/>
      <c r="CL37" s="21"/>
    </row>
    <row r="38" spans="74:90" x14ac:dyDescent="0.2">
      <c r="BV38" s="21"/>
      <c r="BW38" s="21"/>
      <c r="BX38" s="21"/>
      <c r="BY38" s="21"/>
      <c r="BZ38" s="21"/>
      <c r="CA38" s="21"/>
      <c r="CD38" s="41"/>
      <c r="CE38" s="41"/>
      <c r="CF38" s="41"/>
      <c r="CI38" s="21"/>
      <c r="CJ38" s="21"/>
      <c r="CK38" s="21"/>
      <c r="CL38" s="21"/>
    </row>
    <row r="39" spans="74:90" x14ac:dyDescent="0.2">
      <c r="BV39" s="21"/>
      <c r="BW39" s="21"/>
      <c r="BX39" s="21"/>
      <c r="BY39" s="21"/>
      <c r="BZ39" s="21"/>
      <c r="CA39" s="21"/>
      <c r="CD39" s="41"/>
      <c r="CE39" s="41"/>
      <c r="CF39" s="41"/>
      <c r="CI39" s="21"/>
      <c r="CJ39" s="21"/>
      <c r="CK39" s="21"/>
      <c r="CL39" s="21"/>
    </row>
    <row r="40" spans="74:90" x14ac:dyDescent="0.2">
      <c r="BV40" s="21"/>
      <c r="BW40" s="21"/>
      <c r="BX40" s="21"/>
      <c r="BY40" s="21"/>
      <c r="BZ40" s="21"/>
      <c r="CA40" s="21"/>
      <c r="CD40" s="41"/>
      <c r="CE40" s="41"/>
      <c r="CF40" s="41"/>
      <c r="CI40" s="21"/>
      <c r="CJ40" s="21"/>
      <c r="CK40" s="21"/>
      <c r="CL40" s="21"/>
    </row>
    <row r="41" spans="74:90" x14ac:dyDescent="0.2">
      <c r="BV41" s="21"/>
      <c r="BW41" s="21"/>
      <c r="BX41" s="21"/>
      <c r="BY41" s="21"/>
      <c r="BZ41" s="21"/>
      <c r="CA41" s="21"/>
      <c r="CD41" s="41"/>
      <c r="CE41" s="41"/>
      <c r="CF41" s="41"/>
      <c r="CI41" s="21"/>
      <c r="CJ41" s="21"/>
      <c r="CK41" s="21"/>
      <c r="CL41" s="21"/>
    </row>
    <row r="42" spans="74:90" x14ac:dyDescent="0.2">
      <c r="BV42" s="21"/>
      <c r="BW42" s="21"/>
      <c r="BX42" s="21"/>
      <c r="BY42" s="21"/>
      <c r="BZ42" s="21"/>
      <c r="CA42" s="21"/>
      <c r="CD42" s="41"/>
      <c r="CE42" s="41"/>
      <c r="CF42" s="41"/>
      <c r="CI42" s="21"/>
      <c r="CJ42" s="21"/>
      <c r="CK42" s="21"/>
      <c r="CL42" s="21"/>
    </row>
    <row r="43" spans="74:90" x14ac:dyDescent="0.2">
      <c r="BV43" s="21"/>
      <c r="BW43" s="21"/>
      <c r="BX43" s="21"/>
      <c r="BY43" s="21"/>
      <c r="BZ43" s="21"/>
      <c r="CA43" s="21"/>
      <c r="CD43" s="41"/>
      <c r="CE43" s="41"/>
      <c r="CF43" s="41"/>
      <c r="CI43" s="21"/>
      <c r="CJ43" s="21"/>
      <c r="CK43" s="21"/>
      <c r="CL43" s="21"/>
    </row>
    <row r="44" spans="74:90" x14ac:dyDescent="0.2">
      <c r="CL44" s="21"/>
    </row>
    <row r="45" spans="74:90" x14ac:dyDescent="0.2">
      <c r="CL45" s="21"/>
    </row>
  </sheetData>
  <phoneticPr fontId="15" type="noConversion"/>
  <pageMargins left="0.75" right="0.75" top="1" bottom="1" header="0" footer="0"/>
  <pageSetup scale="7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9"/>
  <sheetViews>
    <sheetView workbookViewId="0">
      <selection activeCell="A35" sqref="A35"/>
    </sheetView>
  </sheetViews>
  <sheetFormatPr baseColWidth="10" defaultColWidth="10.875" defaultRowHeight="11.25" x14ac:dyDescent="0.2"/>
  <cols>
    <col min="1" max="1" width="23" style="21" customWidth="1"/>
    <col min="2" max="2" width="91.625" style="21" customWidth="1"/>
    <col min="3" max="3" width="207.375" style="21" bestFit="1" customWidth="1"/>
    <col min="4" max="4" width="26.375" style="21" customWidth="1"/>
    <col min="5" max="5" width="8.125" style="21" customWidth="1"/>
    <col min="6" max="8" width="10.875" style="21"/>
    <col min="9" max="9" width="22.625" style="21" customWidth="1"/>
    <col min="10" max="16384" width="10.875" style="21"/>
  </cols>
  <sheetData>
    <row r="2" spans="1:5" x14ac:dyDescent="0.2">
      <c r="A2" s="22" t="s">
        <v>569</v>
      </c>
      <c r="B2" s="22" t="s">
        <v>570</v>
      </c>
      <c r="C2" s="22" t="s">
        <v>571</v>
      </c>
      <c r="D2" s="22" t="s">
        <v>572</v>
      </c>
      <c r="E2" s="22" t="s">
        <v>573</v>
      </c>
    </row>
    <row r="3" spans="1:5" ht="11.25" customHeight="1" x14ac:dyDescent="0.2">
      <c r="A3" s="23" t="s">
        <v>919</v>
      </c>
      <c r="B3" s="23" t="s">
        <v>920</v>
      </c>
      <c r="C3" s="23" t="s">
        <v>921</v>
      </c>
      <c r="D3" s="25" t="s">
        <v>922</v>
      </c>
      <c r="E3" s="23">
        <v>2009</v>
      </c>
    </row>
    <row r="4" spans="1:5" x14ac:dyDescent="0.2">
      <c r="A4" s="23" t="s">
        <v>923</v>
      </c>
      <c r="B4" s="23" t="s">
        <v>924</v>
      </c>
      <c r="C4" s="23" t="s">
        <v>921</v>
      </c>
      <c r="D4" s="25" t="s">
        <v>922</v>
      </c>
      <c r="E4" s="23">
        <v>2009</v>
      </c>
    </row>
    <row r="5" spans="1:5" x14ac:dyDescent="0.2">
      <c r="A5" s="23" t="s">
        <v>925</v>
      </c>
      <c r="B5" s="23" t="s">
        <v>926</v>
      </c>
      <c r="C5" s="23" t="s">
        <v>921</v>
      </c>
      <c r="D5" s="25" t="s">
        <v>922</v>
      </c>
      <c r="E5" s="23">
        <v>2009</v>
      </c>
    </row>
    <row r="6" spans="1:5" x14ac:dyDescent="0.2">
      <c r="A6" s="23" t="s">
        <v>927</v>
      </c>
      <c r="B6" s="23" t="s">
        <v>928</v>
      </c>
      <c r="C6" s="23" t="s">
        <v>929</v>
      </c>
      <c r="D6" s="25" t="s">
        <v>922</v>
      </c>
      <c r="E6" s="23">
        <v>2009</v>
      </c>
    </row>
    <row r="7" spans="1:5" x14ac:dyDescent="0.2">
      <c r="A7" s="23" t="s">
        <v>930</v>
      </c>
      <c r="B7" s="23" t="s">
        <v>931</v>
      </c>
      <c r="C7" s="23" t="s">
        <v>929</v>
      </c>
      <c r="D7" s="25" t="s">
        <v>922</v>
      </c>
      <c r="E7" s="23">
        <v>2009</v>
      </c>
    </row>
    <row r="8" spans="1:5" x14ac:dyDescent="0.2">
      <c r="A8" s="23" t="s">
        <v>119</v>
      </c>
      <c r="B8" s="23" t="s">
        <v>441</v>
      </c>
      <c r="C8" s="23" t="s">
        <v>932</v>
      </c>
      <c r="D8" s="25" t="s">
        <v>922</v>
      </c>
      <c r="E8" s="25">
        <v>2010</v>
      </c>
    </row>
    <row r="9" spans="1:5" x14ac:dyDescent="0.2">
      <c r="A9" s="23" t="s">
        <v>117</v>
      </c>
      <c r="B9" s="23" t="s">
        <v>442</v>
      </c>
      <c r="C9" s="23" t="s">
        <v>443</v>
      </c>
      <c r="D9" s="25" t="s">
        <v>922</v>
      </c>
      <c r="E9" s="25">
        <v>2010</v>
      </c>
    </row>
    <row r="10" spans="1:5" x14ac:dyDescent="0.2">
      <c r="A10" s="23" t="s">
        <v>118</v>
      </c>
      <c r="B10" s="23" t="s">
        <v>444</v>
      </c>
      <c r="C10" s="23" t="s">
        <v>933</v>
      </c>
      <c r="D10" s="25" t="s">
        <v>922</v>
      </c>
      <c r="E10" s="25">
        <v>2010</v>
      </c>
    </row>
    <row r="11" spans="1:5" s="51" customFormat="1" ht="11.25" customHeight="1" x14ac:dyDescent="0.2">
      <c r="A11" s="25" t="s">
        <v>243</v>
      </c>
      <c r="B11" s="25" t="s">
        <v>244</v>
      </c>
      <c r="C11" s="25" t="s">
        <v>934</v>
      </c>
      <c r="D11" s="25" t="s">
        <v>935</v>
      </c>
      <c r="E11" s="25">
        <v>2010</v>
      </c>
    </row>
    <row r="12" spans="1:5" s="51" customFormat="1" x14ac:dyDescent="0.2">
      <c r="A12" s="25" t="s">
        <v>245</v>
      </c>
      <c r="B12" s="25" t="s">
        <v>246</v>
      </c>
      <c r="C12" s="25" t="s">
        <v>936</v>
      </c>
      <c r="D12" s="25" t="s">
        <v>935</v>
      </c>
      <c r="E12" s="25">
        <v>2010</v>
      </c>
    </row>
    <row r="13" spans="1:5" s="51" customFormat="1" x14ac:dyDescent="0.2">
      <c r="A13" s="25" t="s">
        <v>247</v>
      </c>
      <c r="B13" s="25" t="s">
        <v>248</v>
      </c>
      <c r="C13" s="25" t="s">
        <v>934</v>
      </c>
      <c r="D13" s="25" t="s">
        <v>935</v>
      </c>
      <c r="E13" s="25">
        <v>2010</v>
      </c>
    </row>
    <row r="14" spans="1:5" s="51" customFormat="1" x14ac:dyDescent="0.2">
      <c r="A14" s="25" t="s">
        <v>249</v>
      </c>
      <c r="B14" s="25" t="s">
        <v>250</v>
      </c>
      <c r="C14" s="25" t="s">
        <v>936</v>
      </c>
      <c r="D14" s="25" t="s">
        <v>935</v>
      </c>
      <c r="E14" s="25">
        <v>2010</v>
      </c>
    </row>
    <row r="15" spans="1:5" s="51" customFormat="1" x14ac:dyDescent="0.2">
      <c r="A15" s="25" t="s">
        <v>937</v>
      </c>
      <c r="B15" s="25" t="s">
        <v>938</v>
      </c>
      <c r="C15" s="25" t="s">
        <v>934</v>
      </c>
      <c r="D15" s="25" t="s">
        <v>939</v>
      </c>
      <c r="E15" s="25">
        <v>2009</v>
      </c>
    </row>
    <row r="16" spans="1:5" s="51" customFormat="1" x14ac:dyDescent="0.2">
      <c r="A16" s="25" t="s">
        <v>940</v>
      </c>
      <c r="B16" s="25" t="s">
        <v>941</v>
      </c>
      <c r="C16" s="25" t="s">
        <v>936</v>
      </c>
      <c r="D16" s="25" t="s">
        <v>939</v>
      </c>
      <c r="E16" s="25">
        <v>2009</v>
      </c>
    </row>
    <row r="17" spans="1:5" s="51" customFormat="1" x14ac:dyDescent="0.2">
      <c r="A17" s="25" t="s">
        <v>120</v>
      </c>
      <c r="B17" s="25" t="s">
        <v>128</v>
      </c>
      <c r="C17" s="25" t="s">
        <v>585</v>
      </c>
      <c r="D17" s="25" t="s">
        <v>129</v>
      </c>
      <c r="E17" s="25">
        <v>2009</v>
      </c>
    </row>
    <row r="18" spans="1:5" s="51" customFormat="1" x14ac:dyDescent="0.2">
      <c r="A18" s="25" t="s">
        <v>121</v>
      </c>
      <c r="B18" s="25" t="s">
        <v>130</v>
      </c>
      <c r="C18" s="25" t="s">
        <v>585</v>
      </c>
      <c r="D18" s="25" t="s">
        <v>129</v>
      </c>
      <c r="E18" s="25">
        <v>2009</v>
      </c>
    </row>
    <row r="19" spans="1:5" x14ac:dyDescent="0.2">
      <c r="A19" s="23" t="s">
        <v>122</v>
      </c>
      <c r="B19" s="23" t="s">
        <v>375</v>
      </c>
      <c r="C19" s="23" t="s">
        <v>585</v>
      </c>
      <c r="D19" s="25" t="s">
        <v>129</v>
      </c>
      <c r="E19" s="25">
        <v>2009</v>
      </c>
    </row>
    <row r="20" spans="1:5" x14ac:dyDescent="0.2">
      <c r="A20" s="23" t="s">
        <v>123</v>
      </c>
      <c r="B20" s="23" t="s">
        <v>131</v>
      </c>
      <c r="C20" s="23" t="s">
        <v>585</v>
      </c>
      <c r="D20" s="25" t="s">
        <v>129</v>
      </c>
      <c r="E20" s="25">
        <v>2009</v>
      </c>
    </row>
    <row r="21" spans="1:5" x14ac:dyDescent="0.2">
      <c r="A21" s="23" t="s">
        <v>124</v>
      </c>
      <c r="B21" s="23" t="s">
        <v>132</v>
      </c>
      <c r="C21" s="23" t="s">
        <v>585</v>
      </c>
      <c r="D21" s="25" t="s">
        <v>129</v>
      </c>
      <c r="E21" s="25">
        <v>2009</v>
      </c>
    </row>
    <row r="22" spans="1:5" x14ac:dyDescent="0.2">
      <c r="A22" s="23" t="s">
        <v>125</v>
      </c>
      <c r="B22" s="23" t="s">
        <v>133</v>
      </c>
      <c r="C22" s="23" t="s">
        <v>585</v>
      </c>
      <c r="D22" s="25" t="s">
        <v>129</v>
      </c>
      <c r="E22" s="25">
        <v>2009</v>
      </c>
    </row>
    <row r="23" spans="1:5" x14ac:dyDescent="0.2">
      <c r="A23" s="23" t="s">
        <v>126</v>
      </c>
      <c r="B23" s="23" t="s">
        <v>134</v>
      </c>
      <c r="C23" s="23" t="s">
        <v>585</v>
      </c>
      <c r="D23" s="25" t="s">
        <v>129</v>
      </c>
      <c r="E23" s="25">
        <v>2009</v>
      </c>
    </row>
    <row r="24" spans="1:5" x14ac:dyDescent="0.2">
      <c r="A24" s="23" t="s">
        <v>127</v>
      </c>
      <c r="B24" s="23" t="s">
        <v>135</v>
      </c>
      <c r="C24" s="23" t="s">
        <v>585</v>
      </c>
      <c r="D24" s="25" t="s">
        <v>129</v>
      </c>
      <c r="E24" s="25">
        <v>2009</v>
      </c>
    </row>
    <row r="25" spans="1:5" x14ac:dyDescent="0.2">
      <c r="A25" s="23" t="s">
        <v>136</v>
      </c>
      <c r="B25" s="23" t="s">
        <v>137</v>
      </c>
      <c r="C25" s="23" t="s">
        <v>585</v>
      </c>
      <c r="D25" s="25" t="s">
        <v>129</v>
      </c>
      <c r="E25" s="25">
        <v>2009</v>
      </c>
    </row>
    <row r="26" spans="1:5" x14ac:dyDescent="0.2">
      <c r="A26" s="23" t="s">
        <v>138</v>
      </c>
      <c r="B26" s="23" t="s">
        <v>139</v>
      </c>
      <c r="C26" s="23" t="s">
        <v>942</v>
      </c>
      <c r="D26" s="25" t="s">
        <v>129</v>
      </c>
      <c r="E26" s="25">
        <v>2009</v>
      </c>
    </row>
    <row r="27" spans="1:5" x14ac:dyDescent="0.2">
      <c r="A27" s="23" t="s">
        <v>140</v>
      </c>
      <c r="B27" s="23" t="s">
        <v>141</v>
      </c>
      <c r="C27" s="23" t="s">
        <v>942</v>
      </c>
      <c r="D27" s="25" t="s">
        <v>129</v>
      </c>
      <c r="E27" s="25">
        <v>2009</v>
      </c>
    </row>
    <row r="28" spans="1:5" x14ac:dyDescent="0.2">
      <c r="A28" s="23" t="s">
        <v>142</v>
      </c>
      <c r="B28" s="23" t="s">
        <v>143</v>
      </c>
      <c r="C28" s="23" t="s">
        <v>942</v>
      </c>
      <c r="D28" s="25" t="s">
        <v>129</v>
      </c>
      <c r="E28" s="25">
        <v>2009</v>
      </c>
    </row>
    <row r="29" spans="1:5" x14ac:dyDescent="0.2">
      <c r="A29" s="23" t="s">
        <v>144</v>
      </c>
      <c r="B29" s="23" t="s">
        <v>145</v>
      </c>
      <c r="C29" s="23" t="s">
        <v>942</v>
      </c>
      <c r="D29" s="25" t="s">
        <v>129</v>
      </c>
      <c r="E29" s="25">
        <v>2009</v>
      </c>
    </row>
    <row r="30" spans="1:5" x14ac:dyDescent="0.2">
      <c r="A30" s="23" t="s">
        <v>146</v>
      </c>
      <c r="B30" s="23" t="s">
        <v>147</v>
      </c>
      <c r="C30" s="23" t="s">
        <v>942</v>
      </c>
      <c r="D30" s="25" t="s">
        <v>129</v>
      </c>
      <c r="E30" s="25">
        <v>2009</v>
      </c>
    </row>
    <row r="31" spans="1:5" x14ac:dyDescent="0.2">
      <c r="A31" s="23" t="s">
        <v>148</v>
      </c>
      <c r="B31" s="23" t="s">
        <v>149</v>
      </c>
      <c r="C31" s="23" t="s">
        <v>942</v>
      </c>
      <c r="D31" s="25" t="s">
        <v>129</v>
      </c>
      <c r="E31" s="25">
        <v>2009</v>
      </c>
    </row>
    <row r="32" spans="1:5" x14ac:dyDescent="0.2">
      <c r="A32" s="23" t="s">
        <v>150</v>
      </c>
      <c r="B32" s="23" t="s">
        <v>151</v>
      </c>
      <c r="C32" s="23" t="s">
        <v>942</v>
      </c>
      <c r="D32" s="25" t="s">
        <v>129</v>
      </c>
      <c r="E32" s="25">
        <v>2009</v>
      </c>
    </row>
    <row r="33" spans="1:5" x14ac:dyDescent="0.2">
      <c r="A33" s="23" t="s">
        <v>152</v>
      </c>
      <c r="B33" s="23" t="s">
        <v>153</v>
      </c>
      <c r="C33" s="23" t="s">
        <v>942</v>
      </c>
      <c r="D33" s="25" t="s">
        <v>129</v>
      </c>
      <c r="E33" s="25">
        <v>2009</v>
      </c>
    </row>
    <row r="34" spans="1:5" x14ac:dyDescent="0.2">
      <c r="A34" s="23" t="s">
        <v>964</v>
      </c>
      <c r="B34" s="24" t="s">
        <v>965</v>
      </c>
      <c r="C34" s="23" t="s">
        <v>585</v>
      </c>
      <c r="D34" s="25" t="s">
        <v>273</v>
      </c>
      <c r="E34" s="56" t="s">
        <v>364</v>
      </c>
    </row>
    <row r="35" spans="1:5" x14ac:dyDescent="0.2">
      <c r="A35" s="23" t="s">
        <v>967</v>
      </c>
      <c r="B35" s="24" t="s">
        <v>966</v>
      </c>
      <c r="C35" s="23" t="s">
        <v>585</v>
      </c>
      <c r="D35" s="25" t="s">
        <v>273</v>
      </c>
      <c r="E35" s="56" t="s">
        <v>364</v>
      </c>
    </row>
    <row r="36" spans="1:5" x14ac:dyDescent="0.2">
      <c r="A36" s="23" t="s">
        <v>251</v>
      </c>
      <c r="B36" s="23" t="s">
        <v>260</v>
      </c>
      <c r="C36" s="23" t="s">
        <v>585</v>
      </c>
      <c r="D36" s="25" t="s">
        <v>129</v>
      </c>
      <c r="E36" s="25">
        <v>2009</v>
      </c>
    </row>
    <row r="37" spans="1:5" x14ac:dyDescent="0.2">
      <c r="A37" s="23" t="s">
        <v>252</v>
      </c>
      <c r="B37" s="23" t="s">
        <v>261</v>
      </c>
      <c r="C37" s="23" t="s">
        <v>585</v>
      </c>
      <c r="D37" s="25" t="s">
        <v>129</v>
      </c>
      <c r="E37" s="25">
        <v>2009</v>
      </c>
    </row>
    <row r="38" spans="1:5" x14ac:dyDescent="0.2">
      <c r="A38" s="23" t="s">
        <v>253</v>
      </c>
      <c r="B38" s="23" t="s">
        <v>262</v>
      </c>
      <c r="C38" s="23" t="s">
        <v>585</v>
      </c>
      <c r="D38" s="25" t="s">
        <v>129</v>
      </c>
      <c r="E38" s="25">
        <v>2009</v>
      </c>
    </row>
    <row r="39" spans="1:5" x14ac:dyDescent="0.2">
      <c r="A39" s="23" t="s">
        <v>254</v>
      </c>
      <c r="B39" s="23" t="s">
        <v>263</v>
      </c>
      <c r="C39" s="23" t="s">
        <v>585</v>
      </c>
      <c r="D39" s="25" t="s">
        <v>129</v>
      </c>
      <c r="E39" s="25">
        <v>2009</v>
      </c>
    </row>
    <row r="40" spans="1:5" x14ac:dyDescent="0.2">
      <c r="A40" s="23" t="s">
        <v>255</v>
      </c>
      <c r="B40" s="23" t="s">
        <v>264</v>
      </c>
      <c r="C40" s="23" t="s">
        <v>585</v>
      </c>
      <c r="D40" s="25" t="s">
        <v>129</v>
      </c>
      <c r="E40" s="25">
        <v>2009</v>
      </c>
    </row>
    <row r="41" spans="1:5" x14ac:dyDescent="0.2">
      <c r="A41" s="23" t="s">
        <v>256</v>
      </c>
      <c r="B41" s="23" t="s">
        <v>265</v>
      </c>
      <c r="C41" s="23" t="s">
        <v>585</v>
      </c>
      <c r="D41" s="25" t="s">
        <v>129</v>
      </c>
      <c r="E41" s="25">
        <v>2009</v>
      </c>
    </row>
    <row r="42" spans="1:5" x14ac:dyDescent="0.2">
      <c r="A42" s="23" t="s">
        <v>257</v>
      </c>
      <c r="B42" s="23" t="s">
        <v>266</v>
      </c>
      <c r="C42" s="23" t="s">
        <v>585</v>
      </c>
      <c r="D42" s="25" t="s">
        <v>129</v>
      </c>
      <c r="E42" s="25">
        <v>2009</v>
      </c>
    </row>
    <row r="43" spans="1:5" x14ac:dyDescent="0.2">
      <c r="A43" s="23" t="s">
        <v>258</v>
      </c>
      <c r="B43" s="23" t="s">
        <v>267</v>
      </c>
      <c r="C43" s="23" t="s">
        <v>585</v>
      </c>
      <c r="D43" s="25" t="s">
        <v>129</v>
      </c>
      <c r="E43" s="25">
        <v>2009</v>
      </c>
    </row>
    <row r="44" spans="1:5" x14ac:dyDescent="0.2">
      <c r="A44" s="21" t="s">
        <v>259</v>
      </c>
      <c r="B44" s="23" t="s">
        <v>268</v>
      </c>
      <c r="C44" s="23" t="s">
        <v>585</v>
      </c>
      <c r="D44" s="25" t="s">
        <v>129</v>
      </c>
      <c r="E44" s="25">
        <v>2009</v>
      </c>
    </row>
    <row r="45" spans="1:5" x14ac:dyDescent="0.2">
      <c r="A45" s="23" t="s">
        <v>330</v>
      </c>
      <c r="B45" s="23" t="s">
        <v>331</v>
      </c>
      <c r="C45" s="23" t="s">
        <v>944</v>
      </c>
      <c r="D45" s="25" t="s">
        <v>917</v>
      </c>
      <c r="E45" s="25">
        <v>2010</v>
      </c>
    </row>
    <row r="46" spans="1:5" x14ac:dyDescent="0.2">
      <c r="A46" s="23" t="s">
        <v>332</v>
      </c>
      <c r="B46" s="23" t="s">
        <v>333</v>
      </c>
      <c r="C46" s="23" t="s">
        <v>946</v>
      </c>
      <c r="D46" s="25" t="s">
        <v>917</v>
      </c>
      <c r="E46" s="25">
        <v>2010</v>
      </c>
    </row>
    <row r="47" spans="1:5" x14ac:dyDescent="0.2">
      <c r="A47" s="23" t="s">
        <v>334</v>
      </c>
      <c r="B47" s="23" t="s">
        <v>335</v>
      </c>
      <c r="C47" s="23" t="s">
        <v>947</v>
      </c>
      <c r="D47" s="25" t="s">
        <v>917</v>
      </c>
      <c r="E47" s="25">
        <v>2010</v>
      </c>
    </row>
    <row r="48" spans="1:5" x14ac:dyDescent="0.2">
      <c r="A48" s="23" t="s">
        <v>500</v>
      </c>
      <c r="B48" s="23" t="s">
        <v>501</v>
      </c>
      <c r="C48" s="23" t="s">
        <v>502</v>
      </c>
      <c r="D48" s="25" t="s">
        <v>917</v>
      </c>
      <c r="E48" s="25">
        <v>2010</v>
      </c>
    </row>
    <row r="49" spans="1:5" x14ac:dyDescent="0.2">
      <c r="A49" s="23" t="s">
        <v>503</v>
      </c>
      <c r="B49" s="23" t="s">
        <v>504</v>
      </c>
      <c r="C49" s="23" t="s">
        <v>502</v>
      </c>
      <c r="D49" s="25" t="s">
        <v>917</v>
      </c>
      <c r="E49" s="25">
        <v>2010</v>
      </c>
    </row>
  </sheetData>
  <phoneticPr fontId="15" type="noConversion"/>
  <pageMargins left="0.75" right="0.75" top="1" bottom="1"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workbookViewId="0">
      <pane xSplit="1" ySplit="1" topLeftCell="AE2" activePane="bottomRight" state="frozen"/>
      <selection pane="topRight" activeCell="B1" sqref="B1"/>
      <selection pane="bottomLeft" activeCell="A2" sqref="A2"/>
      <selection pane="bottomRight" activeCell="AJ28" sqref="AJ28"/>
    </sheetView>
  </sheetViews>
  <sheetFormatPr baseColWidth="10" defaultColWidth="10.875" defaultRowHeight="11.25" x14ac:dyDescent="0.2"/>
  <cols>
    <col min="1" max="1" width="6.375" style="21" customWidth="1"/>
    <col min="2" max="2" width="9.5" style="21" bestFit="1" customWidth="1"/>
    <col min="3" max="3" width="10" style="21" bestFit="1" customWidth="1"/>
    <col min="4" max="4" width="17.125" style="21" bestFit="1" customWidth="1"/>
    <col min="5" max="5" width="15.125" style="21" bestFit="1" customWidth="1"/>
    <col min="6" max="6" width="22.5" style="21" bestFit="1" customWidth="1"/>
    <col min="7" max="7" width="17.125" style="21" bestFit="1" customWidth="1"/>
    <col min="8" max="8" width="22.375" style="21" bestFit="1" customWidth="1"/>
    <col min="9" max="9" width="17" style="21" bestFit="1" customWidth="1"/>
    <col min="10" max="10" width="12.125" style="21" bestFit="1" customWidth="1"/>
    <col min="11" max="11" width="15.625" style="21" bestFit="1" customWidth="1"/>
    <col min="12" max="12" width="12.375" style="21" bestFit="1" customWidth="1"/>
    <col min="13" max="13" width="16" style="21" bestFit="1" customWidth="1"/>
    <col min="14" max="14" width="12.125" style="21" bestFit="1" customWidth="1"/>
    <col min="15" max="15" width="14.125" style="21" bestFit="1" customWidth="1"/>
    <col min="16" max="16" width="12.125" style="21" bestFit="1" customWidth="1"/>
    <col min="17" max="17" width="11.875" style="21" bestFit="1" customWidth="1"/>
    <col min="18" max="18" width="12.125" style="21" bestFit="1" customWidth="1"/>
    <col min="19" max="19" width="12.625" style="21" bestFit="1" customWidth="1"/>
    <col min="20" max="20" width="12.875" style="21" bestFit="1" customWidth="1"/>
    <col min="21" max="21" width="13.125" style="21" bestFit="1" customWidth="1"/>
    <col min="22" max="22" width="13.625" style="21" bestFit="1" customWidth="1"/>
    <col min="23" max="23" width="13.375" style="21" bestFit="1" customWidth="1"/>
    <col min="24" max="24" width="11.875" style="21" bestFit="1" customWidth="1"/>
    <col min="25" max="25" width="14.375" style="21" bestFit="1" customWidth="1"/>
    <col min="26" max="26" width="14.5" style="21" bestFit="1" customWidth="1"/>
    <col min="27" max="27" width="14.625" style="21" bestFit="1" customWidth="1"/>
    <col min="28" max="28" width="14.875" style="21" bestFit="1" customWidth="1"/>
    <col min="29" max="29" width="15.125" style="21" bestFit="1" customWidth="1"/>
    <col min="30" max="30" width="15.375" style="21" bestFit="1" customWidth="1"/>
    <col min="31" max="31" width="16" style="21" bestFit="1" customWidth="1"/>
    <col min="32" max="32" width="15.625" style="21" bestFit="1" customWidth="1"/>
    <col min="33" max="33" width="12.875" style="21" customWidth="1"/>
    <col min="34" max="34" width="12.375" style="21" customWidth="1"/>
    <col min="35" max="35" width="18.125" style="21" bestFit="1" customWidth="1"/>
    <col min="36" max="36" width="18.625" style="21" bestFit="1" customWidth="1"/>
    <col min="37" max="37" width="19" style="21" bestFit="1" customWidth="1"/>
    <col min="38" max="38" width="18.625" style="21" bestFit="1" customWidth="1"/>
    <col min="39" max="39" width="18.875" style="21" bestFit="1" customWidth="1"/>
    <col min="40" max="40" width="19.125" style="21" bestFit="1" customWidth="1"/>
    <col min="41" max="41" width="19.625" style="21" bestFit="1" customWidth="1"/>
    <col min="42" max="42" width="19.375" style="21" bestFit="1" customWidth="1"/>
    <col min="43" max="43" width="18.125" style="21" bestFit="1" customWidth="1"/>
    <col min="44" max="44" width="20.375" style="21" bestFit="1" customWidth="1"/>
    <col min="45" max="45" width="17.625" style="21" bestFit="1" customWidth="1"/>
    <col min="46" max="48" width="20.5" style="21" bestFit="1" customWidth="1"/>
    <col min="49" max="16384" width="10.875" style="21"/>
  </cols>
  <sheetData>
    <row r="1" spans="1:48" x14ac:dyDescent="0.2">
      <c r="A1" s="26" t="s">
        <v>633</v>
      </c>
      <c r="B1" s="21" t="s">
        <v>113</v>
      </c>
      <c r="C1" s="21" t="s">
        <v>114</v>
      </c>
      <c r="D1" s="21" t="s">
        <v>115</v>
      </c>
      <c r="E1" s="21" t="s">
        <v>116</v>
      </c>
      <c r="F1" s="21" t="s">
        <v>112</v>
      </c>
      <c r="G1" s="21" t="s">
        <v>119</v>
      </c>
      <c r="H1" s="21" t="s">
        <v>117</v>
      </c>
      <c r="I1" s="21" t="s">
        <v>118</v>
      </c>
      <c r="J1" s="21" t="s">
        <v>243</v>
      </c>
      <c r="K1" s="21" t="s">
        <v>245</v>
      </c>
      <c r="L1" s="21" t="s">
        <v>247</v>
      </c>
      <c r="M1" s="21" t="s">
        <v>249</v>
      </c>
      <c r="N1" s="21" t="s">
        <v>937</v>
      </c>
      <c r="O1" s="21" t="s">
        <v>940</v>
      </c>
      <c r="P1" s="21" t="s">
        <v>120</v>
      </c>
      <c r="Q1" s="21" t="s">
        <v>121</v>
      </c>
      <c r="R1" s="21" t="s">
        <v>122</v>
      </c>
      <c r="S1" s="21" t="s">
        <v>123</v>
      </c>
      <c r="T1" s="21" t="s">
        <v>124</v>
      </c>
      <c r="U1" s="21" t="s">
        <v>125</v>
      </c>
      <c r="V1" s="21" t="s">
        <v>126</v>
      </c>
      <c r="W1" s="21" t="s">
        <v>127</v>
      </c>
      <c r="X1" s="21" t="s">
        <v>136</v>
      </c>
      <c r="Y1" s="21" t="s">
        <v>138</v>
      </c>
      <c r="Z1" s="21" t="s">
        <v>140</v>
      </c>
      <c r="AA1" s="21" t="s">
        <v>142</v>
      </c>
      <c r="AB1" s="21" t="s">
        <v>144</v>
      </c>
      <c r="AC1" s="21" t="s">
        <v>146</v>
      </c>
      <c r="AD1" s="21" t="s">
        <v>148</v>
      </c>
      <c r="AE1" s="21" t="s">
        <v>150</v>
      </c>
      <c r="AF1" s="21" t="s">
        <v>152</v>
      </c>
      <c r="AG1" s="97" t="s">
        <v>964</v>
      </c>
      <c r="AH1" s="97" t="s">
        <v>967</v>
      </c>
      <c r="AI1" s="21" t="s">
        <v>251</v>
      </c>
      <c r="AJ1" s="21" t="s">
        <v>252</v>
      </c>
      <c r="AK1" s="21" t="s">
        <v>253</v>
      </c>
      <c r="AL1" s="21" t="s">
        <v>254</v>
      </c>
      <c r="AM1" s="21" t="s">
        <v>255</v>
      </c>
      <c r="AN1" s="21" t="s">
        <v>256</v>
      </c>
      <c r="AO1" s="21" t="s">
        <v>257</v>
      </c>
      <c r="AP1" s="21" t="s">
        <v>258</v>
      </c>
      <c r="AQ1" s="21" t="s">
        <v>259</v>
      </c>
      <c r="AR1" s="21" t="s">
        <v>943</v>
      </c>
      <c r="AS1" s="21" t="s">
        <v>945</v>
      </c>
      <c r="AT1" s="23" t="s">
        <v>334</v>
      </c>
      <c r="AU1" s="23" t="s">
        <v>500</v>
      </c>
      <c r="AV1" s="23" t="s">
        <v>503</v>
      </c>
    </row>
    <row r="2" spans="1:48" x14ac:dyDescent="0.2">
      <c r="A2" s="26" t="s">
        <v>634</v>
      </c>
      <c r="B2" s="32">
        <v>22</v>
      </c>
      <c r="C2" s="32">
        <v>1</v>
      </c>
      <c r="D2" s="32">
        <v>1</v>
      </c>
      <c r="E2" s="27">
        <v>0.54588132539985801</v>
      </c>
      <c r="F2" s="27">
        <v>0.54588132539985801</v>
      </c>
      <c r="G2" s="32">
        <v>25781</v>
      </c>
      <c r="H2" s="27">
        <v>140.73366450133739</v>
      </c>
      <c r="I2" s="27">
        <v>17520</v>
      </c>
      <c r="J2" s="32">
        <v>156687</v>
      </c>
      <c r="K2" s="31">
        <v>85.532507232927557</v>
      </c>
      <c r="L2" s="32">
        <v>49280</v>
      </c>
      <c r="M2" s="27">
        <v>26.901031715705003</v>
      </c>
      <c r="N2" s="32">
        <v>144801</v>
      </c>
      <c r="O2" s="31">
        <v>79.044161799224838</v>
      </c>
      <c r="P2" s="31">
        <v>77.5</v>
      </c>
      <c r="Q2" s="27">
        <v>10.6</v>
      </c>
      <c r="R2" s="27">
        <v>3.4000000000000004</v>
      </c>
      <c r="S2" s="27">
        <v>86.6</v>
      </c>
      <c r="T2" s="27">
        <v>89.2</v>
      </c>
      <c r="U2" s="27">
        <v>77.7</v>
      </c>
      <c r="V2" s="27">
        <v>67.5</v>
      </c>
      <c r="W2" s="27">
        <v>68.8</v>
      </c>
      <c r="X2" s="31">
        <v>10.3</v>
      </c>
      <c r="Y2" s="31">
        <v>15.4</v>
      </c>
      <c r="Z2" s="31">
        <v>12.1</v>
      </c>
      <c r="AA2" s="31">
        <v>17.2</v>
      </c>
      <c r="AB2" s="27">
        <v>23.400000000000002</v>
      </c>
      <c r="AC2" s="40">
        <v>1</v>
      </c>
      <c r="AD2" s="27">
        <v>18.3</v>
      </c>
      <c r="AE2" s="27">
        <v>12.9</v>
      </c>
      <c r="AF2" s="27">
        <v>17</v>
      </c>
      <c r="AG2" s="98">
        <v>26.2</v>
      </c>
      <c r="AH2" s="99">
        <v>32.700000000000003</v>
      </c>
      <c r="AI2" s="27">
        <v>61.5</v>
      </c>
      <c r="AJ2" s="27">
        <v>61.6</v>
      </c>
      <c r="AK2" s="27">
        <v>61</v>
      </c>
      <c r="AL2" s="27">
        <v>58.599999999999994</v>
      </c>
      <c r="AM2" s="27">
        <v>62.2</v>
      </c>
      <c r="AN2" s="27">
        <v>61.199999999999996</v>
      </c>
      <c r="AO2" s="27">
        <v>61.7</v>
      </c>
      <c r="AP2" s="27">
        <v>64.099999999999994</v>
      </c>
      <c r="AQ2" s="27">
        <v>70.599999999999994</v>
      </c>
      <c r="AR2" s="27">
        <v>93.2</v>
      </c>
      <c r="AS2" s="27">
        <v>48.567708330000002</v>
      </c>
      <c r="AT2" s="27">
        <v>10.048944631385744</v>
      </c>
      <c r="AU2" s="27">
        <v>40.831727681438664</v>
      </c>
      <c r="AV2" s="27">
        <v>40.509309458161653</v>
      </c>
    </row>
    <row r="3" spans="1:48" x14ac:dyDescent="0.2">
      <c r="A3" s="26" t="s">
        <v>635</v>
      </c>
      <c r="B3" s="32">
        <v>37</v>
      </c>
      <c r="C3" s="32">
        <v>1</v>
      </c>
      <c r="D3" s="32">
        <v>1</v>
      </c>
      <c r="E3" s="27">
        <v>0.31082349576969226</v>
      </c>
      <c r="F3" s="27">
        <v>0.31082349576969226</v>
      </c>
      <c r="G3" s="32">
        <v>27936</v>
      </c>
      <c r="H3" s="27">
        <v>86.831651778221214</v>
      </c>
      <c r="I3" s="27">
        <v>8928</v>
      </c>
      <c r="J3" s="32">
        <v>219149</v>
      </c>
      <c r="K3" s="31">
        <v>68.116658274432282</v>
      </c>
      <c r="L3" s="32">
        <v>84635</v>
      </c>
      <c r="M3" s="27">
        <v>26.306546564467904</v>
      </c>
      <c r="N3" s="32">
        <v>226421</v>
      </c>
      <c r="O3" s="31">
        <v>70.376966735669484</v>
      </c>
      <c r="P3" s="31">
        <v>77.400000000000006</v>
      </c>
      <c r="Q3" s="27">
        <v>11.600000000000001</v>
      </c>
      <c r="R3" s="27">
        <v>3.1</v>
      </c>
      <c r="S3" s="27">
        <v>91.7</v>
      </c>
      <c r="T3" s="27">
        <v>85.9</v>
      </c>
      <c r="U3" s="27">
        <v>76.599999999999994</v>
      </c>
      <c r="V3" s="27">
        <v>74.599999999999994</v>
      </c>
      <c r="W3" s="27">
        <v>49.8</v>
      </c>
      <c r="X3" s="31">
        <v>8.8000000000000007</v>
      </c>
      <c r="Y3" s="31">
        <v>12.6</v>
      </c>
      <c r="Z3" s="31">
        <v>12.7</v>
      </c>
      <c r="AA3" s="31">
        <v>12.5</v>
      </c>
      <c r="AB3" s="27">
        <v>13.600000000000001</v>
      </c>
      <c r="AC3" s="27">
        <v>8.6</v>
      </c>
      <c r="AD3" s="27">
        <v>19</v>
      </c>
      <c r="AE3" s="27">
        <v>12.3</v>
      </c>
      <c r="AF3" s="27">
        <v>7.1999999999999993</v>
      </c>
      <c r="AG3" s="98">
        <v>42.5</v>
      </c>
      <c r="AH3" s="98">
        <v>49.3</v>
      </c>
      <c r="AI3" s="27">
        <v>58.8</v>
      </c>
      <c r="AJ3" s="27">
        <v>59.3</v>
      </c>
      <c r="AK3" s="27">
        <v>49.9</v>
      </c>
      <c r="AL3" s="27">
        <v>52.800000000000004</v>
      </c>
      <c r="AM3" s="27">
        <v>62.5</v>
      </c>
      <c r="AN3" s="27">
        <v>61.4</v>
      </c>
      <c r="AO3" s="27">
        <v>60.8</v>
      </c>
      <c r="AP3" s="27">
        <v>55.500000000000007</v>
      </c>
      <c r="AQ3" s="27">
        <v>67.2</v>
      </c>
      <c r="AR3" s="27">
        <v>99.2</v>
      </c>
      <c r="AS3" s="27">
        <v>40.49967127</v>
      </c>
      <c r="AT3" s="27">
        <v>9.1910966340933768</v>
      </c>
      <c r="AU3" s="27">
        <v>54.591655231996747</v>
      </c>
      <c r="AV3" s="27">
        <v>59.646395958810963</v>
      </c>
    </row>
    <row r="4" spans="1:48" x14ac:dyDescent="0.2">
      <c r="A4" s="26" t="s">
        <v>636</v>
      </c>
      <c r="B4" s="32">
        <v>48</v>
      </c>
      <c r="C4" s="32">
        <v>5</v>
      </c>
      <c r="D4" s="32">
        <v>2</v>
      </c>
      <c r="E4" s="27">
        <v>0.8595481183632141</v>
      </c>
      <c r="F4" s="27">
        <v>0.34381924734528563</v>
      </c>
      <c r="G4" s="32">
        <v>68065</v>
      </c>
      <c r="H4" s="27">
        <v>117.01028535278434</v>
      </c>
      <c r="I4" s="27">
        <v>42531</v>
      </c>
      <c r="J4" s="32">
        <v>341250</v>
      </c>
      <c r="K4" s="31">
        <v>58.664159078289359</v>
      </c>
      <c r="L4" s="32">
        <v>77329</v>
      </c>
      <c r="M4" s="27">
        <v>13.293599288981797</v>
      </c>
      <c r="N4" s="32">
        <v>292822</v>
      </c>
      <c r="O4" s="31">
        <v>50.338919823070619</v>
      </c>
      <c r="P4" s="31">
        <v>71.900000000000006</v>
      </c>
      <c r="Q4" s="27">
        <v>21.4</v>
      </c>
      <c r="R4" s="27">
        <v>3</v>
      </c>
      <c r="S4" s="27">
        <v>92.5</v>
      </c>
      <c r="T4" s="27">
        <v>84.7</v>
      </c>
      <c r="U4" s="27">
        <v>80.800000000000011</v>
      </c>
      <c r="V4" s="27">
        <v>64.600000000000009</v>
      </c>
      <c r="W4" s="27">
        <v>44.5</v>
      </c>
      <c r="X4" s="31">
        <v>13.4</v>
      </c>
      <c r="Y4" s="31">
        <v>12.7</v>
      </c>
      <c r="Z4" s="31">
        <v>15.299999999999999</v>
      </c>
      <c r="AA4" s="31">
        <v>11</v>
      </c>
      <c r="AB4" s="27">
        <v>8.5</v>
      </c>
      <c r="AC4" s="27">
        <v>9.8000000000000007</v>
      </c>
      <c r="AD4" s="27">
        <v>12</v>
      </c>
      <c r="AE4" s="27">
        <v>21.2</v>
      </c>
      <c r="AF4" s="27">
        <v>5.5</v>
      </c>
      <c r="AG4" s="98">
        <v>41.2</v>
      </c>
      <c r="AH4" s="98">
        <v>58.6</v>
      </c>
      <c r="AI4" s="27">
        <v>59.8</v>
      </c>
      <c r="AJ4" s="27">
        <v>60</v>
      </c>
      <c r="AK4" s="27">
        <v>52.5</v>
      </c>
      <c r="AL4" s="27">
        <v>61.4</v>
      </c>
      <c r="AM4" s="27">
        <v>55.800000000000004</v>
      </c>
      <c r="AN4" s="27">
        <v>59.5</v>
      </c>
      <c r="AO4" s="27">
        <v>59.4</v>
      </c>
      <c r="AP4" s="27">
        <v>63.1</v>
      </c>
      <c r="AQ4" s="27">
        <v>67.300000000000011</v>
      </c>
      <c r="AR4" s="27">
        <v>80.3</v>
      </c>
      <c r="AS4" s="27">
        <v>52.611379939999999</v>
      </c>
      <c r="AT4" s="27">
        <v>7.5419859144029102</v>
      </c>
      <c r="AU4" s="27">
        <v>40.080758912520395</v>
      </c>
      <c r="AV4" s="27">
        <v>45.364697621346437</v>
      </c>
    </row>
    <row r="5" spans="1:48" x14ac:dyDescent="0.2">
      <c r="A5" s="26" t="s">
        <v>637</v>
      </c>
      <c r="B5" s="32">
        <v>42</v>
      </c>
      <c r="C5" s="32">
        <v>5</v>
      </c>
      <c r="D5" s="32">
        <v>1</v>
      </c>
      <c r="E5" s="27">
        <v>1.7694417411306731</v>
      </c>
      <c r="F5" s="27">
        <v>0.35388834822613469</v>
      </c>
      <c r="G5" s="32">
        <v>28599</v>
      </c>
      <c r="H5" s="27">
        <v>101.20852870919225</v>
      </c>
      <c r="I5" s="27">
        <v>17207</v>
      </c>
      <c r="J5" s="32">
        <v>220649</v>
      </c>
      <c r="K5" s="31">
        <v>78.085110147748381</v>
      </c>
      <c r="L5" s="32">
        <v>70508</v>
      </c>
      <c r="M5" s="27">
        <v>24.951959656728302</v>
      </c>
      <c r="N5" s="32">
        <v>198771</v>
      </c>
      <c r="O5" s="31">
        <v>70.342740865257014</v>
      </c>
      <c r="P5" s="31">
        <v>78.7</v>
      </c>
      <c r="Q5" s="27">
        <v>10.7</v>
      </c>
      <c r="R5" s="27">
        <v>4.8</v>
      </c>
      <c r="S5" s="27">
        <v>87</v>
      </c>
      <c r="T5" s="27">
        <v>86.2</v>
      </c>
      <c r="U5" s="27">
        <v>82.6</v>
      </c>
      <c r="V5" s="27">
        <v>70</v>
      </c>
      <c r="W5" s="27">
        <v>61.8</v>
      </c>
      <c r="X5" s="31">
        <v>18</v>
      </c>
      <c r="Y5" s="31">
        <v>25.8</v>
      </c>
      <c r="Z5" s="31">
        <v>30.4</v>
      </c>
      <c r="AA5" s="31">
        <v>22.3</v>
      </c>
      <c r="AB5" s="27">
        <v>23.9</v>
      </c>
      <c r="AC5" s="27">
        <v>49.6</v>
      </c>
      <c r="AD5" s="27">
        <v>21.5</v>
      </c>
      <c r="AE5" s="27">
        <v>21.099999999999998</v>
      </c>
      <c r="AF5" s="27">
        <v>9.5</v>
      </c>
      <c r="AG5" s="98">
        <v>35.200000000000003</v>
      </c>
      <c r="AH5" s="98">
        <v>62.7</v>
      </c>
      <c r="AI5" s="27">
        <v>56.399999999999991</v>
      </c>
      <c r="AJ5" s="27">
        <v>56.399999999999991</v>
      </c>
      <c r="AK5" s="27">
        <v>56.2</v>
      </c>
      <c r="AL5" s="27">
        <v>56.3</v>
      </c>
      <c r="AM5" s="27">
        <v>52.2</v>
      </c>
      <c r="AN5" s="27">
        <v>53.800000000000004</v>
      </c>
      <c r="AO5" s="27">
        <v>54.2</v>
      </c>
      <c r="AP5" s="27">
        <v>69.8</v>
      </c>
      <c r="AQ5" s="27">
        <v>69.199999999999989</v>
      </c>
      <c r="AR5" s="27">
        <v>100</v>
      </c>
      <c r="AS5" s="27">
        <v>55.898327180000003</v>
      </c>
      <c r="AT5" s="27">
        <v>8.5134409913645896</v>
      </c>
      <c r="AU5" s="27">
        <v>40.138252985007632</v>
      </c>
      <c r="AV5" s="27">
        <v>76.421460795645203</v>
      </c>
    </row>
    <row r="6" spans="1:48" x14ac:dyDescent="0.2">
      <c r="A6" s="26" t="s">
        <v>638</v>
      </c>
      <c r="B6" s="32">
        <v>147</v>
      </c>
      <c r="C6" s="32">
        <v>9</v>
      </c>
      <c r="D6" s="32">
        <v>3</v>
      </c>
      <c r="E6" s="27">
        <v>1.2346796829342574</v>
      </c>
      <c r="F6" s="27">
        <v>0.41155989431141909</v>
      </c>
      <c r="G6" s="32">
        <v>76999</v>
      </c>
      <c r="H6" s="27">
        <v>105.63233434028321</v>
      </c>
      <c r="I6" s="27">
        <v>25193</v>
      </c>
      <c r="J6" s="32">
        <v>553872</v>
      </c>
      <c r="K6" s="31">
        <v>75.983833927351455</v>
      </c>
      <c r="L6" s="32">
        <v>180018</v>
      </c>
      <c r="M6" s="27">
        <v>24.696063018051017</v>
      </c>
      <c r="N6" s="32">
        <v>520616</v>
      </c>
      <c r="O6" s="31">
        <v>71.421555312277931</v>
      </c>
      <c r="P6" s="31">
        <v>87.2</v>
      </c>
      <c r="Q6" s="27">
        <v>4.3999999999999995</v>
      </c>
      <c r="R6" s="27">
        <v>4.7</v>
      </c>
      <c r="S6" s="27">
        <v>94.399999999999991</v>
      </c>
      <c r="T6" s="27">
        <v>90</v>
      </c>
      <c r="U6" s="27">
        <v>87.8</v>
      </c>
      <c r="V6" s="27">
        <v>84.1</v>
      </c>
      <c r="W6" s="27">
        <v>68.100000000000009</v>
      </c>
      <c r="X6" s="31">
        <v>14</v>
      </c>
      <c r="Y6" s="31">
        <v>17.899999999999999</v>
      </c>
      <c r="Z6" s="31">
        <v>22.2</v>
      </c>
      <c r="AA6" s="31">
        <v>14.6</v>
      </c>
      <c r="AB6" s="27">
        <v>17.399999999999999</v>
      </c>
      <c r="AC6" s="27">
        <v>19.900000000000002</v>
      </c>
      <c r="AD6" s="27">
        <v>17.399999999999999</v>
      </c>
      <c r="AE6" s="27">
        <v>18.399999999999999</v>
      </c>
      <c r="AF6" s="27">
        <v>13.8</v>
      </c>
      <c r="AG6" s="98">
        <v>49.4</v>
      </c>
      <c r="AH6" s="98">
        <v>68.7</v>
      </c>
      <c r="AI6" s="27">
        <v>49.4</v>
      </c>
      <c r="AJ6" s="27">
        <v>48.4</v>
      </c>
      <c r="AK6" s="27">
        <v>53.5</v>
      </c>
      <c r="AL6" s="27">
        <v>49.7</v>
      </c>
      <c r="AM6" s="27">
        <v>48.9</v>
      </c>
      <c r="AN6" s="27">
        <v>48.9</v>
      </c>
      <c r="AO6" s="27">
        <v>48.199999999999996</v>
      </c>
      <c r="AP6" s="27">
        <v>53.1</v>
      </c>
      <c r="AQ6" s="27">
        <v>60.099999999999994</v>
      </c>
      <c r="AR6" s="27">
        <v>100</v>
      </c>
      <c r="AS6" s="27">
        <v>55.887096769999999</v>
      </c>
      <c r="AT6" s="27">
        <v>9.146524064171123</v>
      </c>
      <c r="AU6" s="27">
        <v>47.447359564536661</v>
      </c>
      <c r="AV6" s="27">
        <v>72.810241714428102</v>
      </c>
    </row>
    <row r="7" spans="1:48" x14ac:dyDescent="0.2">
      <c r="A7" s="26" t="s">
        <v>639</v>
      </c>
      <c r="B7" s="32">
        <v>191</v>
      </c>
      <c r="C7" s="32">
        <v>22</v>
      </c>
      <c r="D7" s="32">
        <v>8</v>
      </c>
      <c r="E7" s="27">
        <v>1.2412295845943098</v>
      </c>
      <c r="F7" s="27">
        <v>0.45135621257974901</v>
      </c>
      <c r="G7" s="32">
        <v>219314</v>
      </c>
      <c r="H7" s="27">
        <v>123.73592050714385</v>
      </c>
      <c r="I7" s="27">
        <v>85068</v>
      </c>
      <c r="J7" s="32">
        <v>1344133</v>
      </c>
      <c r="K7" s="31">
        <v>75.835347510431973</v>
      </c>
      <c r="L7" s="32">
        <v>417860</v>
      </c>
      <c r="M7" s="27">
        <v>23.57546337357174</v>
      </c>
      <c r="N7" s="32">
        <v>1305495</v>
      </c>
      <c r="O7" s="31">
        <v>73.655409842724922</v>
      </c>
      <c r="P7" s="31">
        <v>82.3</v>
      </c>
      <c r="Q7" s="27">
        <v>8.6999999999999993</v>
      </c>
      <c r="R7" s="27">
        <v>2.8000000000000003</v>
      </c>
      <c r="S7" s="27">
        <v>91.600000000000009</v>
      </c>
      <c r="T7" s="27">
        <v>90.9</v>
      </c>
      <c r="U7" s="27">
        <v>86.6</v>
      </c>
      <c r="V7" s="27">
        <v>76.8</v>
      </c>
      <c r="W7" s="27">
        <v>54.300000000000004</v>
      </c>
      <c r="X7" s="31">
        <v>15.5</v>
      </c>
      <c r="Y7" s="31">
        <v>18.600000000000001</v>
      </c>
      <c r="Z7" s="31">
        <v>19.100000000000001</v>
      </c>
      <c r="AA7" s="31">
        <v>18.3</v>
      </c>
      <c r="AB7" s="27">
        <v>19</v>
      </c>
      <c r="AC7" s="27">
        <v>17.5</v>
      </c>
      <c r="AD7" s="27">
        <v>21</v>
      </c>
      <c r="AE7" s="27">
        <v>18.099999999999998</v>
      </c>
      <c r="AF7" s="27">
        <v>17.399999999999999</v>
      </c>
      <c r="AG7" s="98">
        <v>40.299999999999997</v>
      </c>
      <c r="AH7" s="98">
        <v>31.5</v>
      </c>
      <c r="AI7" s="27">
        <v>58.199999999999996</v>
      </c>
      <c r="AJ7" s="27">
        <v>57.9</v>
      </c>
      <c r="AK7" s="27">
        <v>60.699999999999996</v>
      </c>
      <c r="AL7" s="27">
        <v>56.599999999999994</v>
      </c>
      <c r="AM7" s="27">
        <v>55.800000000000004</v>
      </c>
      <c r="AN7" s="27">
        <v>58.3</v>
      </c>
      <c r="AO7" s="27">
        <v>61.3</v>
      </c>
      <c r="AP7" s="27">
        <v>60.199999999999996</v>
      </c>
      <c r="AQ7" s="27">
        <v>68</v>
      </c>
      <c r="AR7" s="27">
        <v>93.4</v>
      </c>
      <c r="AS7" s="27">
        <v>63.153908059999999</v>
      </c>
      <c r="AT7" s="27">
        <v>8.880667804970594</v>
      </c>
      <c r="AU7" s="27">
        <v>39.122428719350125</v>
      </c>
      <c r="AV7" s="27">
        <v>73.008068146403957</v>
      </c>
    </row>
    <row r="8" spans="1:48" x14ac:dyDescent="0.2">
      <c r="A8" s="26" t="s">
        <v>640</v>
      </c>
      <c r="B8" s="32">
        <v>139</v>
      </c>
      <c r="C8" s="32">
        <v>15</v>
      </c>
      <c r="D8" s="32">
        <v>2</v>
      </c>
      <c r="E8" s="27">
        <v>1.6820612651567737</v>
      </c>
      <c r="F8" s="27">
        <v>0.22427483535423651</v>
      </c>
      <c r="G8" s="32">
        <v>57750</v>
      </c>
      <c r="H8" s="27">
        <v>64.759358708535785</v>
      </c>
      <c r="I8" s="27">
        <v>8808</v>
      </c>
      <c r="J8" s="32">
        <v>666865</v>
      </c>
      <c r="K8" s="31">
        <v>74.780519039251459</v>
      </c>
      <c r="L8" s="32">
        <v>180925</v>
      </c>
      <c r="M8" s="27">
        <v>20.28846229323262</v>
      </c>
      <c r="N8" s="32">
        <v>598460</v>
      </c>
      <c r="O8" s="31">
        <v>67.109758983048181</v>
      </c>
      <c r="P8" s="31">
        <v>81.5</v>
      </c>
      <c r="Q8" s="27">
        <v>11.1</v>
      </c>
      <c r="R8" s="27">
        <v>3.5999999999999996</v>
      </c>
      <c r="S8" s="27">
        <v>90.9</v>
      </c>
      <c r="T8" s="27">
        <v>89.3</v>
      </c>
      <c r="U8" s="27">
        <v>84.2</v>
      </c>
      <c r="V8" s="27">
        <v>76.599999999999994</v>
      </c>
      <c r="W8" s="27">
        <v>51.4</v>
      </c>
      <c r="X8" s="31">
        <v>16.2</v>
      </c>
      <c r="Y8" s="31">
        <v>14.399999999999999</v>
      </c>
      <c r="Z8" s="31">
        <v>14.7</v>
      </c>
      <c r="AA8" s="31">
        <v>14.2</v>
      </c>
      <c r="AB8" s="27">
        <v>13.8</v>
      </c>
      <c r="AC8" s="27">
        <v>14.799999999999999</v>
      </c>
      <c r="AD8" s="27">
        <v>15.1</v>
      </c>
      <c r="AE8" s="27">
        <v>16.100000000000001</v>
      </c>
      <c r="AF8" s="27">
        <v>10.6</v>
      </c>
      <c r="AG8" s="98">
        <v>39.200000000000003</v>
      </c>
      <c r="AH8" s="98">
        <v>61.8</v>
      </c>
      <c r="AI8" s="27">
        <v>54.900000000000006</v>
      </c>
      <c r="AJ8" s="27">
        <v>53</v>
      </c>
      <c r="AK8" s="27">
        <v>59.8</v>
      </c>
      <c r="AL8" s="27">
        <v>54.400000000000006</v>
      </c>
      <c r="AM8" s="27">
        <v>56.2</v>
      </c>
      <c r="AN8" s="27">
        <v>52.800000000000004</v>
      </c>
      <c r="AO8" s="27">
        <v>50.4</v>
      </c>
      <c r="AP8" s="27">
        <v>63.9</v>
      </c>
      <c r="AQ8" s="27">
        <v>67.5</v>
      </c>
      <c r="AR8" s="27">
        <v>95.1</v>
      </c>
      <c r="AS8" s="27">
        <v>56.077075100000002</v>
      </c>
      <c r="AT8" s="27">
        <v>8.6889027647691393</v>
      </c>
      <c r="AU8" s="27">
        <v>46.482583787948457</v>
      </c>
      <c r="AV8" s="27">
        <v>72.70555012490496</v>
      </c>
    </row>
    <row r="9" spans="1:48" x14ac:dyDescent="0.2">
      <c r="A9" s="26" t="s">
        <v>641</v>
      </c>
      <c r="B9" s="32">
        <v>261</v>
      </c>
      <c r="C9" s="32">
        <v>15</v>
      </c>
      <c r="D9" s="32">
        <v>3</v>
      </c>
      <c r="E9" s="27">
        <v>1.4767224244238075</v>
      </c>
      <c r="F9" s="27">
        <v>0.2953444848847615</v>
      </c>
      <c r="G9" s="32">
        <v>103201</v>
      </c>
      <c r="H9" s="27">
        <v>101.59948728197423</v>
      </c>
      <c r="I9" s="27">
        <v>36471</v>
      </c>
      <c r="J9" s="32">
        <v>831221</v>
      </c>
      <c r="K9" s="31">
        <v>81.83217935679879</v>
      </c>
      <c r="L9" s="32">
        <v>313933</v>
      </c>
      <c r="M9" s="27">
        <v>30.906126724442611</v>
      </c>
      <c r="N9" s="32">
        <v>845328</v>
      </c>
      <c r="O9" s="31">
        <v>83.220987572888561</v>
      </c>
      <c r="P9" s="31">
        <v>88.8</v>
      </c>
      <c r="Q9" s="27">
        <v>5.5</v>
      </c>
      <c r="R9" s="27">
        <v>2.9000000000000004</v>
      </c>
      <c r="S9" s="27">
        <v>95.8</v>
      </c>
      <c r="T9" s="27">
        <v>93.300000000000011</v>
      </c>
      <c r="U9" s="27">
        <v>92.2</v>
      </c>
      <c r="V9" s="27">
        <v>81.5</v>
      </c>
      <c r="W9" s="27">
        <v>53</v>
      </c>
      <c r="X9" s="31">
        <v>12.4</v>
      </c>
      <c r="Y9" s="31">
        <v>15.1</v>
      </c>
      <c r="Z9" s="31">
        <v>16.2</v>
      </c>
      <c r="AA9" s="31">
        <v>14.2</v>
      </c>
      <c r="AB9" s="27">
        <v>14.7</v>
      </c>
      <c r="AC9" s="27">
        <v>11</v>
      </c>
      <c r="AD9" s="27">
        <v>16.400000000000002</v>
      </c>
      <c r="AE9" s="27">
        <v>19.900000000000002</v>
      </c>
      <c r="AF9" s="27">
        <v>15.9</v>
      </c>
      <c r="AG9" s="98">
        <v>35.4</v>
      </c>
      <c r="AH9" s="98">
        <v>53.6</v>
      </c>
      <c r="AI9" s="27">
        <v>56.699999999999996</v>
      </c>
      <c r="AJ9" s="27">
        <v>55.400000000000006</v>
      </c>
      <c r="AK9" s="27">
        <v>59.4</v>
      </c>
      <c r="AL9" s="27">
        <v>54.7</v>
      </c>
      <c r="AM9" s="27">
        <v>58.5</v>
      </c>
      <c r="AN9" s="27">
        <v>56.8</v>
      </c>
      <c r="AO9" s="27">
        <v>56.3</v>
      </c>
      <c r="AP9" s="27">
        <v>58.8</v>
      </c>
      <c r="AQ9" s="27">
        <v>67.900000000000006</v>
      </c>
      <c r="AR9" s="27">
        <v>93.9</v>
      </c>
      <c r="AS9" s="27">
        <v>61.613511520000003</v>
      </c>
      <c r="AT9" s="27">
        <v>9.8128921422169118</v>
      </c>
      <c r="AU9" s="27">
        <v>53.503710694521899</v>
      </c>
      <c r="AV9" s="27">
        <v>81.744659688343674</v>
      </c>
    </row>
    <row r="10" spans="1:48" x14ac:dyDescent="0.2">
      <c r="A10" s="26" t="s">
        <v>642</v>
      </c>
      <c r="B10" s="32">
        <v>363</v>
      </c>
      <c r="C10" s="32">
        <v>30</v>
      </c>
      <c r="D10" s="32">
        <v>8</v>
      </c>
      <c r="E10" s="27">
        <v>1.4641338452595982</v>
      </c>
      <c r="F10" s="27">
        <v>0.39043569206922618</v>
      </c>
      <c r="G10" s="32">
        <v>202328</v>
      </c>
      <c r="H10" s="27">
        <v>98.745090881227995</v>
      </c>
      <c r="I10" s="27">
        <v>68858</v>
      </c>
      <c r="J10" s="32">
        <v>1596652</v>
      </c>
      <c r="K10" s="31">
        <v>77.923741076714265</v>
      </c>
      <c r="L10" s="32">
        <v>619059</v>
      </c>
      <c r="M10" s="27">
        <v>30.212841137085388</v>
      </c>
      <c r="N10" s="32">
        <v>1606449</v>
      </c>
      <c r="O10" s="31">
        <v>78.401878386114547</v>
      </c>
      <c r="P10" s="31">
        <v>86.5</v>
      </c>
      <c r="Q10" s="27">
        <v>7.5</v>
      </c>
      <c r="R10" s="27">
        <v>1.4000000000000001</v>
      </c>
      <c r="S10" s="27">
        <v>90.9</v>
      </c>
      <c r="T10" s="27">
        <v>89.3</v>
      </c>
      <c r="U10" s="27">
        <v>84.2</v>
      </c>
      <c r="V10" s="27">
        <v>76.599999999999994</v>
      </c>
      <c r="W10" s="27">
        <v>51.4</v>
      </c>
      <c r="X10" s="31">
        <v>15.9</v>
      </c>
      <c r="Y10" s="31">
        <v>19</v>
      </c>
      <c r="Z10" s="31">
        <v>21.2</v>
      </c>
      <c r="AA10" s="31">
        <v>17.599999999999998</v>
      </c>
      <c r="AB10" s="27">
        <v>19.5</v>
      </c>
      <c r="AC10" s="27">
        <v>19.900000000000002</v>
      </c>
      <c r="AD10" s="27">
        <v>21.6</v>
      </c>
      <c r="AE10" s="27">
        <v>14.7</v>
      </c>
      <c r="AF10" s="27">
        <v>17.2</v>
      </c>
      <c r="AG10" s="98">
        <v>43.8</v>
      </c>
      <c r="AH10" s="98">
        <v>56.7</v>
      </c>
      <c r="AI10" s="27">
        <v>56.6</v>
      </c>
      <c r="AJ10" s="27">
        <v>56.100000000000009</v>
      </c>
      <c r="AK10" s="27">
        <v>59.3</v>
      </c>
      <c r="AL10" s="27">
        <v>54.500000000000007</v>
      </c>
      <c r="AM10" s="27">
        <v>56.100000000000009</v>
      </c>
      <c r="AN10" s="27">
        <v>57.199999999999996</v>
      </c>
      <c r="AO10" s="27">
        <v>56.499999999999993</v>
      </c>
      <c r="AP10" s="27">
        <v>61.9</v>
      </c>
      <c r="AQ10" s="27">
        <v>68.2</v>
      </c>
      <c r="AR10" s="27">
        <v>94.1</v>
      </c>
      <c r="AS10" s="27">
        <v>63.800153850000001</v>
      </c>
      <c r="AT10" s="27">
        <v>10.03404070399073</v>
      </c>
      <c r="AU10" s="27">
        <v>54.779678756034002</v>
      </c>
      <c r="AV10" s="27">
        <v>76.20827441339209</v>
      </c>
    </row>
    <row r="11" spans="1:48" x14ac:dyDescent="0.2">
      <c r="A11" s="26" t="s">
        <v>643</v>
      </c>
      <c r="B11" s="32">
        <v>286</v>
      </c>
      <c r="C11" s="32">
        <v>26</v>
      </c>
      <c r="D11" s="32">
        <v>3</v>
      </c>
      <c r="E11" s="27">
        <v>2.6573944043450441</v>
      </c>
      <c r="F11" s="27">
        <v>0.30662243127058203</v>
      </c>
      <c r="G11" s="32">
        <v>92002</v>
      </c>
      <c r="H11" s="27">
        <v>94.032923072520305</v>
      </c>
      <c r="I11" s="27">
        <v>44211</v>
      </c>
      <c r="J11" s="32">
        <v>744767</v>
      </c>
      <c r="K11" s="31">
        <v>76.120756090032529</v>
      </c>
      <c r="L11" s="32">
        <v>378190</v>
      </c>
      <c r="M11" s="27">
        <v>38.653845760740474</v>
      </c>
      <c r="N11" s="32">
        <v>756324</v>
      </c>
      <c r="O11" s="31">
        <v>77.301967902763892</v>
      </c>
      <c r="P11" s="31">
        <v>86.4</v>
      </c>
      <c r="Q11" s="27">
        <v>6.2</v>
      </c>
      <c r="R11" s="27">
        <v>2</v>
      </c>
      <c r="S11" s="27">
        <v>95.8</v>
      </c>
      <c r="T11" s="27">
        <v>93.300000000000011</v>
      </c>
      <c r="U11" s="27">
        <v>92.2</v>
      </c>
      <c r="V11" s="27">
        <v>81.5</v>
      </c>
      <c r="W11" s="27">
        <v>53</v>
      </c>
      <c r="X11" s="31">
        <v>13.9</v>
      </c>
      <c r="Y11" s="31">
        <v>16.900000000000002</v>
      </c>
      <c r="Z11" s="31">
        <v>19</v>
      </c>
      <c r="AA11" s="31">
        <v>15.4</v>
      </c>
      <c r="AB11" s="27">
        <v>14.6</v>
      </c>
      <c r="AC11" s="27">
        <v>23.799999999999997</v>
      </c>
      <c r="AD11" s="27">
        <v>15.7</v>
      </c>
      <c r="AE11" s="27">
        <v>11.5</v>
      </c>
      <c r="AF11" s="27">
        <v>16.100000000000001</v>
      </c>
      <c r="AG11" s="98">
        <v>30.9</v>
      </c>
      <c r="AH11" s="98">
        <v>66</v>
      </c>
      <c r="AI11" s="27">
        <v>54</v>
      </c>
      <c r="AJ11" s="27">
        <v>53.6</v>
      </c>
      <c r="AK11" s="27">
        <v>55.000000000000007</v>
      </c>
      <c r="AL11" s="27">
        <v>53.5</v>
      </c>
      <c r="AM11" s="27">
        <v>52.800000000000004</v>
      </c>
      <c r="AN11" s="27">
        <v>54.900000000000006</v>
      </c>
      <c r="AO11" s="27">
        <v>53.300000000000004</v>
      </c>
      <c r="AP11" s="27">
        <v>60.199999999999996</v>
      </c>
      <c r="AQ11" s="27">
        <v>67.100000000000009</v>
      </c>
      <c r="AR11" s="27">
        <v>94.5</v>
      </c>
      <c r="AS11" s="27">
        <v>66.471188170000005</v>
      </c>
      <c r="AT11" s="27">
        <v>10.413854618074467</v>
      </c>
      <c r="AU11" s="27">
        <v>53.768844221105525</v>
      </c>
      <c r="AV11" s="27">
        <v>76.801401923032586</v>
      </c>
    </row>
    <row r="12" spans="1:48" x14ac:dyDescent="0.2">
      <c r="A12" s="26" t="s">
        <v>644</v>
      </c>
      <c r="B12" s="32">
        <v>107</v>
      </c>
      <c r="C12" s="32">
        <v>9</v>
      </c>
      <c r="D12" s="32">
        <v>1</v>
      </c>
      <c r="E12" s="27">
        <v>2.3640227261384741</v>
      </c>
      <c r="F12" s="27">
        <v>0.26266919179316378</v>
      </c>
      <c r="G12" s="32">
        <v>68715</v>
      </c>
      <c r="H12" s="27">
        <v>180.49313514067248</v>
      </c>
      <c r="I12" s="27">
        <v>23586</v>
      </c>
      <c r="J12" s="32">
        <v>317537</v>
      </c>
      <c r="K12" s="75">
        <v>83.961628057631955</v>
      </c>
      <c r="L12" s="74">
        <v>142628</v>
      </c>
      <c r="M12" s="40">
        <v>37.713019542931789</v>
      </c>
      <c r="N12" s="32">
        <v>323129</v>
      </c>
      <c r="O12" s="31">
        <v>84.876033274933221</v>
      </c>
      <c r="P12" s="31">
        <v>86.5</v>
      </c>
      <c r="Q12" s="27">
        <v>5.7</v>
      </c>
      <c r="R12" s="27">
        <v>3</v>
      </c>
      <c r="S12" s="27">
        <v>94.6</v>
      </c>
      <c r="T12" s="27">
        <v>89.4</v>
      </c>
      <c r="U12" s="27">
        <v>88.7</v>
      </c>
      <c r="V12" s="27">
        <v>75.400000000000006</v>
      </c>
      <c r="W12" s="27">
        <v>63.5</v>
      </c>
      <c r="X12" s="31">
        <v>13.8</v>
      </c>
      <c r="Y12" s="31">
        <v>15.2</v>
      </c>
      <c r="Z12" s="31">
        <v>19.7</v>
      </c>
      <c r="AA12" s="31">
        <v>11.899999999999999</v>
      </c>
      <c r="AB12" s="27">
        <v>17.100000000000001</v>
      </c>
      <c r="AC12" s="27">
        <v>14.6</v>
      </c>
      <c r="AD12" s="27">
        <v>19.7</v>
      </c>
      <c r="AE12" s="27">
        <v>6.9</v>
      </c>
      <c r="AF12" s="27">
        <v>12.1</v>
      </c>
      <c r="AG12" s="98">
        <v>53.8</v>
      </c>
      <c r="AH12" s="98">
        <v>63</v>
      </c>
      <c r="AI12" s="27">
        <v>59.4</v>
      </c>
      <c r="AJ12" s="27">
        <v>58.5</v>
      </c>
      <c r="AK12" s="27">
        <v>61.6</v>
      </c>
      <c r="AL12" s="27">
        <v>52.7</v>
      </c>
      <c r="AM12" s="27">
        <v>58.699999999999996</v>
      </c>
      <c r="AN12" s="27">
        <v>57.3</v>
      </c>
      <c r="AO12" s="27">
        <v>65.5</v>
      </c>
      <c r="AP12" s="27">
        <v>74.5</v>
      </c>
      <c r="AQ12" s="27">
        <v>69.5</v>
      </c>
      <c r="AR12" s="27">
        <v>89.2</v>
      </c>
      <c r="AS12" s="27">
        <v>49.109574690000002</v>
      </c>
      <c r="AT12" s="27">
        <v>11.568268282372832</v>
      </c>
      <c r="AU12" s="27">
        <v>42.091721704994562</v>
      </c>
      <c r="AV12" s="27">
        <v>153.19744447824763</v>
      </c>
    </row>
    <row r="13" spans="1:48" x14ac:dyDescent="0.2">
      <c r="A13" s="26" t="s">
        <v>645</v>
      </c>
      <c r="B13" s="32">
        <v>277</v>
      </c>
      <c r="C13" s="32">
        <v>20</v>
      </c>
      <c r="D13" s="32">
        <v>3</v>
      </c>
      <c r="E13" s="27">
        <v>2.3623516738442785</v>
      </c>
      <c r="F13" s="27">
        <v>0.35435275107664177</v>
      </c>
      <c r="G13" s="32">
        <v>128761</v>
      </c>
      <c r="H13" s="27">
        <v>152.08938193793156</v>
      </c>
      <c r="I13" s="27">
        <v>25727</v>
      </c>
      <c r="J13" s="32">
        <v>639382</v>
      </c>
      <c r="K13" s="75">
        <v>77.422956298511806</v>
      </c>
      <c r="L13" s="74">
        <v>302569</v>
      </c>
      <c r="M13" s="40">
        <v>36.638170083431213</v>
      </c>
      <c r="N13" s="32">
        <v>660369</v>
      </c>
      <c r="O13" s="31">
        <v>78.001190625243623</v>
      </c>
      <c r="P13" s="31">
        <v>85.2</v>
      </c>
      <c r="Q13" s="27">
        <v>7.1</v>
      </c>
      <c r="R13" s="27">
        <v>4.2</v>
      </c>
      <c r="S13" s="27">
        <v>95.199999999999989</v>
      </c>
      <c r="T13" s="27">
        <v>93</v>
      </c>
      <c r="U13" s="27">
        <v>88.7</v>
      </c>
      <c r="V13" s="27">
        <v>78.600000000000009</v>
      </c>
      <c r="W13" s="27">
        <v>55.1</v>
      </c>
      <c r="X13" s="31">
        <v>14.3</v>
      </c>
      <c r="Y13" s="31">
        <v>17.899999999999999</v>
      </c>
      <c r="Z13" s="31">
        <v>19.8</v>
      </c>
      <c r="AA13" s="31">
        <v>16.5</v>
      </c>
      <c r="AB13" s="27">
        <v>16.900000000000002</v>
      </c>
      <c r="AC13" s="27">
        <v>13.4</v>
      </c>
      <c r="AD13" s="27">
        <v>13</v>
      </c>
      <c r="AE13" s="27">
        <v>17.399999999999999</v>
      </c>
      <c r="AF13" s="27">
        <v>33.6</v>
      </c>
      <c r="AG13" s="98">
        <v>23.7</v>
      </c>
      <c r="AH13" s="98">
        <v>43.3</v>
      </c>
      <c r="AI13" s="27">
        <v>56.100000000000009</v>
      </c>
      <c r="AJ13" s="27">
        <v>54.900000000000006</v>
      </c>
      <c r="AK13" s="27">
        <v>59.3</v>
      </c>
      <c r="AL13" s="27">
        <v>53</v>
      </c>
      <c r="AM13" s="27">
        <v>57.4</v>
      </c>
      <c r="AN13" s="27">
        <v>52.800000000000004</v>
      </c>
      <c r="AO13" s="27">
        <v>59.199999999999996</v>
      </c>
      <c r="AP13" s="27">
        <v>60.699999999999996</v>
      </c>
      <c r="AQ13" s="27">
        <v>67.600000000000009</v>
      </c>
      <c r="AR13" s="27">
        <v>93.1</v>
      </c>
      <c r="AS13" s="27">
        <v>62.80362289</v>
      </c>
      <c r="AT13" s="27">
        <v>12.260703789022163</v>
      </c>
      <c r="AU13" s="27">
        <v>44.109780858363088</v>
      </c>
      <c r="AV13" s="27">
        <v>73.005891833337728</v>
      </c>
    </row>
    <row r="14" spans="1:48" x14ac:dyDescent="0.2">
      <c r="A14" s="26" t="s">
        <v>646</v>
      </c>
      <c r="B14" s="32">
        <v>41</v>
      </c>
      <c r="C14" s="32">
        <v>5</v>
      </c>
      <c r="D14" s="32">
        <v>1</v>
      </c>
      <c r="E14" s="27">
        <v>4.7229962688329472</v>
      </c>
      <c r="F14" s="27">
        <v>0.94459925376658949</v>
      </c>
      <c r="G14" s="32">
        <v>42548</v>
      </c>
      <c r="H14" s="27">
        <v>401.90809049260849</v>
      </c>
      <c r="I14" s="27">
        <v>8760</v>
      </c>
      <c r="J14" s="32">
        <v>64564</v>
      </c>
      <c r="K14" s="31">
        <v>60.987106220186085</v>
      </c>
      <c r="L14" s="32">
        <v>23430</v>
      </c>
      <c r="M14" s="27">
        <v>22.131960515751192</v>
      </c>
      <c r="N14" s="32">
        <v>57767</v>
      </c>
      <c r="O14" s="31">
        <v>54.566665092334574</v>
      </c>
      <c r="P14" s="31">
        <v>79.400000000000006</v>
      </c>
      <c r="Q14" s="27">
        <v>5.6000000000000005</v>
      </c>
      <c r="R14" s="27">
        <v>6.5</v>
      </c>
      <c r="S14" s="27">
        <v>90.4</v>
      </c>
      <c r="T14" s="27">
        <v>87</v>
      </c>
      <c r="U14" s="27">
        <v>82.8</v>
      </c>
      <c r="V14" s="27">
        <v>72.2</v>
      </c>
      <c r="W14" s="27">
        <v>62.8</v>
      </c>
      <c r="X14" s="31">
        <v>15.4</v>
      </c>
      <c r="Y14" s="31">
        <v>18.2</v>
      </c>
      <c r="Z14" s="31">
        <v>21.9</v>
      </c>
      <c r="AA14" s="31">
        <v>15.1</v>
      </c>
      <c r="AB14" s="27">
        <v>21.6</v>
      </c>
      <c r="AC14" s="27">
        <v>23.400000000000002</v>
      </c>
      <c r="AD14" s="27">
        <v>7.1</v>
      </c>
      <c r="AE14" s="27">
        <v>5</v>
      </c>
      <c r="AF14" s="27">
        <v>28.000000000000004</v>
      </c>
      <c r="AG14" s="98">
        <v>45.2</v>
      </c>
      <c r="AH14" s="98">
        <v>70.2</v>
      </c>
      <c r="AI14" s="27">
        <v>53.2</v>
      </c>
      <c r="AJ14" s="27">
        <v>51.800000000000004</v>
      </c>
      <c r="AK14" s="27">
        <v>62.1</v>
      </c>
      <c r="AL14" s="27">
        <v>61.4</v>
      </c>
      <c r="AM14" s="27">
        <v>48.1</v>
      </c>
      <c r="AN14" s="27">
        <v>45.9</v>
      </c>
      <c r="AO14" s="27">
        <v>52.900000000000006</v>
      </c>
      <c r="AP14" s="27">
        <v>59.8</v>
      </c>
      <c r="AQ14" s="27">
        <v>63.2</v>
      </c>
      <c r="AR14" s="27">
        <v>99.4</v>
      </c>
      <c r="AS14" s="27">
        <v>45.246122720000002</v>
      </c>
      <c r="AT14" s="27">
        <v>12.173259310663891</v>
      </c>
      <c r="AU14" s="27">
        <v>45.339216767788201</v>
      </c>
      <c r="AV14" s="27">
        <v>71.489776046738072</v>
      </c>
    </row>
    <row r="15" spans="1:48" x14ac:dyDescent="0.2">
      <c r="A15" s="26" t="s">
        <v>647</v>
      </c>
      <c r="B15" s="32">
        <v>28</v>
      </c>
      <c r="C15" s="32">
        <v>4</v>
      </c>
      <c r="D15" s="32">
        <v>1</v>
      </c>
      <c r="E15" s="27">
        <v>2.5132890156703569</v>
      </c>
      <c r="F15" s="27">
        <v>0.62832225391758922</v>
      </c>
      <c r="G15" s="32">
        <v>37656</v>
      </c>
      <c r="H15" s="27">
        <v>236.60102793520741</v>
      </c>
      <c r="I15" s="27">
        <v>8760</v>
      </c>
      <c r="J15" s="32">
        <v>109544</v>
      </c>
      <c r="K15" s="31">
        <v>68.828932983148391</v>
      </c>
      <c r="L15" s="32">
        <v>27463</v>
      </c>
      <c r="M15" s="27">
        <v>17.255614059338754</v>
      </c>
      <c r="N15" s="32">
        <v>103431</v>
      </c>
      <c r="O15" s="31">
        <v>64.987999044950172</v>
      </c>
      <c r="P15" s="31">
        <v>73.900000000000006</v>
      </c>
      <c r="Q15" s="27">
        <v>9.3000000000000007</v>
      </c>
      <c r="R15" s="27">
        <v>2.9000000000000004</v>
      </c>
      <c r="S15" s="27">
        <v>83.5</v>
      </c>
      <c r="T15" s="27">
        <v>86.4</v>
      </c>
      <c r="U15" s="27">
        <v>77.400000000000006</v>
      </c>
      <c r="V15" s="27">
        <v>72.099999999999994</v>
      </c>
      <c r="W15" s="27">
        <v>54.2</v>
      </c>
      <c r="X15" s="31">
        <v>19.2</v>
      </c>
      <c r="Y15" s="31">
        <v>22.2</v>
      </c>
      <c r="Z15" s="31">
        <v>24</v>
      </c>
      <c r="AA15" s="31">
        <v>21.2</v>
      </c>
      <c r="AB15" s="27">
        <v>20.7</v>
      </c>
      <c r="AC15" s="27">
        <v>13.3</v>
      </c>
      <c r="AD15" s="27">
        <v>17.399999999999999</v>
      </c>
      <c r="AE15" s="27">
        <v>29.599999999999998</v>
      </c>
      <c r="AF15" s="27">
        <v>14.2</v>
      </c>
      <c r="AG15" s="98">
        <v>30.5</v>
      </c>
      <c r="AH15" s="98">
        <v>54.7</v>
      </c>
      <c r="AI15" s="27">
        <v>59.4</v>
      </c>
      <c r="AJ15" s="27">
        <v>59.599999999999994</v>
      </c>
      <c r="AK15" s="27">
        <v>55.500000000000007</v>
      </c>
      <c r="AL15" s="27">
        <v>61.4</v>
      </c>
      <c r="AM15" s="27">
        <v>48.1</v>
      </c>
      <c r="AN15" s="27">
        <v>45.9</v>
      </c>
      <c r="AO15" s="27">
        <v>52.900000000000006</v>
      </c>
      <c r="AP15" s="27">
        <v>59.8</v>
      </c>
      <c r="AQ15" s="27">
        <v>66</v>
      </c>
      <c r="AR15" s="27">
        <v>97.2</v>
      </c>
      <c r="AS15" s="27">
        <v>61.606615480000002</v>
      </c>
      <c r="AT15" s="27">
        <v>14.600926178153092</v>
      </c>
      <c r="AU15" s="27">
        <v>33.890301489284418</v>
      </c>
      <c r="AV15" s="27">
        <v>61.088185847470577</v>
      </c>
    </row>
    <row r="16" spans="1:48" x14ac:dyDescent="0.2">
      <c r="A16" s="26" t="s">
        <v>648</v>
      </c>
      <c r="B16" s="32">
        <v>410</v>
      </c>
      <c r="C16" s="32">
        <v>33</v>
      </c>
      <c r="D16" s="32">
        <v>23</v>
      </c>
      <c r="E16" s="27">
        <v>0.47477731145693763</v>
      </c>
      <c r="F16" s="27">
        <v>0.33090539889422926</v>
      </c>
      <c r="G16" s="32">
        <v>676807</v>
      </c>
      <c r="H16" s="27">
        <v>97.373517525828973</v>
      </c>
      <c r="I16" s="27">
        <v>204125</v>
      </c>
      <c r="J16" s="32">
        <v>4717789</v>
      </c>
      <c r="K16" s="31">
        <v>67.875732649730736</v>
      </c>
      <c r="L16" s="32">
        <v>1499981</v>
      </c>
      <c r="M16" s="27">
        <v>21.580513527772386</v>
      </c>
      <c r="N16" s="32">
        <v>4837018</v>
      </c>
      <c r="O16" s="31">
        <v>69.591103076024652</v>
      </c>
      <c r="P16" s="21">
        <v>72.2</v>
      </c>
      <c r="Q16" s="27">
        <v>19.3</v>
      </c>
      <c r="R16" s="27">
        <v>4.3999999999999995</v>
      </c>
      <c r="S16" s="27">
        <v>90.2</v>
      </c>
      <c r="T16" s="27">
        <v>88.8</v>
      </c>
      <c r="U16" s="27">
        <v>83.5</v>
      </c>
      <c r="V16" s="27">
        <v>68.7</v>
      </c>
      <c r="W16" s="27">
        <v>38.6</v>
      </c>
      <c r="X16" s="31">
        <v>14.1</v>
      </c>
      <c r="Y16" s="31">
        <v>17</v>
      </c>
      <c r="Z16" s="31">
        <v>19.2</v>
      </c>
      <c r="AA16" s="31">
        <v>15.5</v>
      </c>
      <c r="AB16" s="27">
        <v>15.8</v>
      </c>
      <c r="AC16" s="27">
        <v>16.100000000000001</v>
      </c>
      <c r="AD16" s="27">
        <v>17.599999999999998</v>
      </c>
      <c r="AE16" s="27">
        <v>16.900000000000002</v>
      </c>
      <c r="AF16" s="27">
        <v>18.099999999999998</v>
      </c>
      <c r="AG16" s="98">
        <v>37.700000000000003</v>
      </c>
      <c r="AH16" s="98">
        <v>55.6</v>
      </c>
      <c r="AI16" s="27">
        <v>56.8</v>
      </c>
      <c r="AJ16" s="27">
        <v>56.8</v>
      </c>
      <c r="AK16" s="27">
        <v>56.599999999999994</v>
      </c>
      <c r="AL16" s="27">
        <v>52.6</v>
      </c>
      <c r="AM16" s="27">
        <v>53.800000000000004</v>
      </c>
      <c r="AN16" s="27">
        <v>53.6</v>
      </c>
      <c r="AO16" s="27">
        <v>58.699999999999996</v>
      </c>
      <c r="AP16" s="27">
        <v>62.2</v>
      </c>
      <c r="AQ16" s="27">
        <v>68.2</v>
      </c>
      <c r="AR16" s="27">
        <v>94.3</v>
      </c>
      <c r="AS16" s="27">
        <v>64.381858710000003</v>
      </c>
      <c r="AT16" s="27">
        <v>12.859644733550162</v>
      </c>
      <c r="AU16" s="27">
        <v>42.424162206431006</v>
      </c>
      <c r="AV16" s="27">
        <v>58.124564177042615</v>
      </c>
    </row>
    <row r="17" spans="1:48" s="54" customFormat="1" x14ac:dyDescent="0.2">
      <c r="A17" s="33" t="s">
        <v>649</v>
      </c>
      <c r="B17" s="34">
        <v>2399</v>
      </c>
      <c r="C17" s="34">
        <v>200</v>
      </c>
      <c r="D17" s="34">
        <v>61</v>
      </c>
      <c r="E17" s="36">
        <v>1.1595244790111574</v>
      </c>
      <c r="F17" s="36">
        <v>0.35365496609840302</v>
      </c>
      <c r="G17" s="34">
        <v>1856466</v>
      </c>
      <c r="H17" s="36">
        <v>107.63088857259638</v>
      </c>
      <c r="I17" s="35">
        <v>625755</v>
      </c>
      <c r="J17" s="34">
        <v>12477201</v>
      </c>
      <c r="K17" s="35">
        <v>72.338099945212463</v>
      </c>
      <c r="L17" s="34">
        <v>4543228</v>
      </c>
      <c r="M17" s="36">
        <v>26.339920398644516</v>
      </c>
      <c r="N17" s="34">
        <v>12477201</v>
      </c>
      <c r="O17" s="35">
        <v>72.338099945212463</v>
      </c>
      <c r="P17" s="35">
        <v>79.099999999999994</v>
      </c>
      <c r="Q17" s="36">
        <v>12.8</v>
      </c>
      <c r="R17" s="36">
        <v>3.5</v>
      </c>
      <c r="S17" s="36">
        <v>93.2</v>
      </c>
      <c r="T17" s="36">
        <v>90.3</v>
      </c>
      <c r="U17" s="36">
        <v>85.2</v>
      </c>
      <c r="V17" s="36">
        <v>72.3</v>
      </c>
      <c r="W17" s="36">
        <v>45.4</v>
      </c>
      <c r="X17" s="35">
        <v>14.4</v>
      </c>
      <c r="Y17" s="35">
        <v>17.3</v>
      </c>
      <c r="Z17" s="35">
        <v>19.3</v>
      </c>
      <c r="AA17" s="35">
        <v>15.9</v>
      </c>
      <c r="AB17" s="36">
        <v>16.8</v>
      </c>
      <c r="AC17" s="36">
        <v>17.299999999999997</v>
      </c>
      <c r="AD17" s="36">
        <v>17.8</v>
      </c>
      <c r="AE17" s="36">
        <v>17.2</v>
      </c>
      <c r="AF17" s="36">
        <v>17.399999999999999</v>
      </c>
      <c r="AG17" s="100">
        <v>38.4</v>
      </c>
      <c r="AH17" s="100">
        <v>54.3</v>
      </c>
      <c r="AI17" s="36">
        <v>56.5</v>
      </c>
      <c r="AJ17" s="36">
        <v>56.3</v>
      </c>
      <c r="AK17" s="36">
        <v>58.2</v>
      </c>
      <c r="AL17" s="36">
        <v>53.900000000000006</v>
      </c>
      <c r="AM17" s="36">
        <v>55.1</v>
      </c>
      <c r="AN17" s="36">
        <v>55.2</v>
      </c>
      <c r="AO17" s="36">
        <v>57.699999999999996</v>
      </c>
      <c r="AP17" s="36">
        <v>61.7</v>
      </c>
      <c r="AQ17" s="36">
        <v>67.7</v>
      </c>
      <c r="AR17" s="36">
        <v>94.12</v>
      </c>
      <c r="AS17" s="36">
        <v>61.284075520000002</v>
      </c>
      <c r="AT17" s="36">
        <v>9.6449596827602786</v>
      </c>
      <c r="AU17" s="36">
        <v>45.37343385055641</v>
      </c>
      <c r="AV17" s="36">
        <v>66.812264514292409</v>
      </c>
    </row>
    <row r="18" spans="1:48" x14ac:dyDescent="0.2">
      <c r="B18" s="32"/>
      <c r="C18" s="31"/>
      <c r="D18" s="32"/>
      <c r="E18" s="32"/>
      <c r="F18" s="31"/>
      <c r="J18" s="32"/>
      <c r="L18" s="27"/>
      <c r="M18" s="27"/>
      <c r="N18" s="27"/>
      <c r="Z18" s="31"/>
      <c r="AA18" s="31"/>
      <c r="AH18" s="27"/>
    </row>
    <row r="19" spans="1:48" x14ac:dyDescent="0.2">
      <c r="AH19" s="27"/>
      <c r="AT19" s="43"/>
      <c r="AU19" s="43"/>
      <c r="AV19" s="43"/>
    </row>
    <row r="20" spans="1:48" x14ac:dyDescent="0.2">
      <c r="AH20" s="27"/>
    </row>
    <row r="21" spans="1:48" x14ac:dyDescent="0.2">
      <c r="AH21" s="27"/>
      <c r="AT21" s="43"/>
      <c r="AU21" s="43"/>
      <c r="AV21" s="43"/>
    </row>
    <row r="22" spans="1:48" x14ac:dyDescent="0.2">
      <c r="AH22" s="27"/>
      <c r="AT22" s="43"/>
      <c r="AU22" s="43"/>
      <c r="AV22" s="43"/>
    </row>
    <row r="23" spans="1:48" x14ac:dyDescent="0.2">
      <c r="AH23" s="27"/>
      <c r="AT23" s="43"/>
      <c r="AU23" s="43"/>
      <c r="AV23" s="43"/>
    </row>
    <row r="24" spans="1:48" x14ac:dyDescent="0.2">
      <c r="AT24" s="43"/>
      <c r="AU24" s="43"/>
      <c r="AV24" s="43"/>
    </row>
    <row r="25" spans="1:48" x14ac:dyDescent="0.2">
      <c r="K25" s="32"/>
      <c r="AT25" s="43"/>
      <c r="AU25" s="43"/>
      <c r="AV25" s="43"/>
    </row>
    <row r="26" spans="1:48" x14ac:dyDescent="0.2">
      <c r="AS26" s="55"/>
    </row>
    <row r="27" spans="1:48" x14ac:dyDescent="0.2">
      <c r="AS27" s="55"/>
    </row>
    <row r="29" spans="1:48" x14ac:dyDescent="0.2">
      <c r="AS29" s="55"/>
      <c r="AT29" s="43"/>
      <c r="AU29" s="43"/>
      <c r="AV29" s="43"/>
    </row>
    <row r="30" spans="1:48" x14ac:dyDescent="0.2">
      <c r="AS30" s="55"/>
      <c r="AT30" s="43"/>
      <c r="AU30" s="43"/>
      <c r="AV30" s="43"/>
    </row>
    <row r="31" spans="1:48" x14ac:dyDescent="0.2">
      <c r="AS31" s="55"/>
      <c r="AT31" s="43"/>
      <c r="AU31" s="43"/>
      <c r="AV31" s="43"/>
    </row>
    <row r="32" spans="1:48" x14ac:dyDescent="0.2">
      <c r="AS32" s="55"/>
      <c r="AT32" s="43"/>
      <c r="AU32" s="43"/>
      <c r="AV32" s="43"/>
    </row>
    <row r="33" spans="45:48" x14ac:dyDescent="0.2">
      <c r="AS33" s="55"/>
    </row>
    <row r="34" spans="45:48" x14ac:dyDescent="0.2">
      <c r="AT34" s="43"/>
      <c r="AU34" s="43"/>
      <c r="AV34" s="43"/>
    </row>
    <row r="37" spans="45:48" x14ac:dyDescent="0.2">
      <c r="AS37" s="55"/>
      <c r="AT37" s="43"/>
      <c r="AU37" s="43"/>
      <c r="AV37" s="43"/>
    </row>
    <row r="38" spans="45:48" x14ac:dyDescent="0.2">
      <c r="AS38" s="55"/>
      <c r="AT38" s="43"/>
      <c r="AU38" s="43"/>
      <c r="AV38" s="43"/>
    </row>
    <row r="39" spans="45:48" x14ac:dyDescent="0.2">
      <c r="AS39" s="55"/>
    </row>
    <row r="40" spans="45:48" x14ac:dyDescent="0.2">
      <c r="AS40" s="55"/>
    </row>
    <row r="41" spans="45:48" x14ac:dyDescent="0.2">
      <c r="AT41" s="43"/>
      <c r="AU41" s="43"/>
      <c r="AV41" s="43"/>
    </row>
    <row r="42" spans="45:48" x14ac:dyDescent="0.2">
      <c r="AS42" s="55"/>
      <c r="AT42" s="43"/>
      <c r="AU42" s="43"/>
      <c r="AV42" s="43"/>
    </row>
    <row r="43" spans="45:48" x14ac:dyDescent="0.2">
      <c r="AT43" s="43"/>
      <c r="AU43" s="43"/>
      <c r="AV43" s="43"/>
    </row>
    <row r="44" spans="45:48" x14ac:dyDescent="0.2">
      <c r="AT44" s="43"/>
      <c r="AU44" s="43"/>
      <c r="AV44" s="43"/>
    </row>
    <row r="45" spans="45:48" x14ac:dyDescent="0.2">
      <c r="AS45" s="55"/>
    </row>
    <row r="46" spans="45:48" x14ac:dyDescent="0.2">
      <c r="AS46" s="55"/>
    </row>
    <row r="49" spans="45:45" x14ac:dyDescent="0.2">
      <c r="AS49" s="55"/>
    </row>
  </sheetData>
  <phoneticPr fontId="15" type="noConversion"/>
  <pageMargins left="0.75" right="0.75" top="1" bottom="1" header="0" footer="0"/>
  <pageSetup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5"/>
  <sheetViews>
    <sheetView topLeftCell="A24" workbookViewId="0">
      <selection activeCell="D77" sqref="D77"/>
    </sheetView>
  </sheetViews>
  <sheetFormatPr baseColWidth="10" defaultColWidth="10.875" defaultRowHeight="11.25" customHeight="1" x14ac:dyDescent="0.2"/>
  <cols>
    <col min="1" max="1" width="27.375" style="21" bestFit="1" customWidth="1"/>
    <col min="2" max="2" width="72.625" style="21" customWidth="1"/>
    <col min="3" max="3" width="54.125" style="21" customWidth="1"/>
    <col min="4" max="4" width="67.5" style="21" bestFit="1" customWidth="1"/>
    <col min="5" max="5" width="7.875" style="21" customWidth="1"/>
    <col min="6" max="8" width="10.875" style="21"/>
    <col min="9" max="9" width="22.625" style="21" customWidth="1"/>
    <col min="10" max="16384" width="10.875" style="21"/>
  </cols>
  <sheetData>
    <row r="2" spans="1:6" ht="11.25" customHeight="1" x14ac:dyDescent="0.2">
      <c r="A2" s="28" t="s">
        <v>569</v>
      </c>
      <c r="B2" s="28" t="s">
        <v>570</v>
      </c>
      <c r="C2" s="28" t="s">
        <v>571</v>
      </c>
      <c r="D2" s="28" t="s">
        <v>572</v>
      </c>
      <c r="E2" s="28" t="s">
        <v>573</v>
      </c>
    </row>
    <row r="3" spans="1:6" ht="11.25" customHeight="1" x14ac:dyDescent="0.2">
      <c r="A3" s="23" t="s">
        <v>154</v>
      </c>
      <c r="B3" s="24" t="s">
        <v>948</v>
      </c>
      <c r="C3" s="23" t="s">
        <v>949</v>
      </c>
      <c r="D3" s="25" t="s">
        <v>129</v>
      </c>
      <c r="E3" s="25">
        <v>2009</v>
      </c>
    </row>
    <row r="4" spans="1:6" ht="11.25" customHeight="1" x14ac:dyDescent="0.2">
      <c r="A4" s="23" t="s">
        <v>155</v>
      </c>
      <c r="B4" s="24" t="s">
        <v>950</v>
      </c>
      <c r="C4" s="23" t="s">
        <v>951</v>
      </c>
      <c r="D4" s="25" t="s">
        <v>129</v>
      </c>
      <c r="E4" s="25">
        <v>2009</v>
      </c>
    </row>
    <row r="5" spans="1:6" ht="11.25" customHeight="1" x14ac:dyDescent="0.2">
      <c r="A5" s="23" t="s">
        <v>156</v>
      </c>
      <c r="B5" s="24" t="s">
        <v>952</v>
      </c>
      <c r="C5" s="23" t="s">
        <v>951</v>
      </c>
      <c r="D5" s="25" t="s">
        <v>129</v>
      </c>
      <c r="E5" s="25">
        <v>2009</v>
      </c>
    </row>
    <row r="6" spans="1:6" ht="11.25" customHeight="1" x14ac:dyDescent="0.2">
      <c r="A6" s="23" t="s">
        <v>157</v>
      </c>
      <c r="B6" s="24" t="s">
        <v>953</v>
      </c>
      <c r="C6" s="23" t="s">
        <v>951</v>
      </c>
      <c r="D6" s="25" t="s">
        <v>129</v>
      </c>
      <c r="E6" s="25">
        <v>2009</v>
      </c>
    </row>
    <row r="7" spans="1:6" ht="11.25" customHeight="1" x14ac:dyDescent="0.2">
      <c r="A7" s="23" t="s">
        <v>158</v>
      </c>
      <c r="B7" s="24" t="s">
        <v>0</v>
      </c>
      <c r="C7" s="23" t="s">
        <v>951</v>
      </c>
      <c r="D7" s="25" t="s">
        <v>129</v>
      </c>
      <c r="E7" s="25">
        <v>2009</v>
      </c>
    </row>
    <row r="8" spans="1:6" ht="11.25" customHeight="1" x14ac:dyDescent="0.2">
      <c r="A8" s="23" t="s">
        <v>159</v>
      </c>
      <c r="B8" s="24" t="s">
        <v>1</v>
      </c>
      <c r="C8" s="23" t="s">
        <v>951</v>
      </c>
      <c r="D8" s="25" t="s">
        <v>129</v>
      </c>
      <c r="E8" s="25">
        <v>2009</v>
      </c>
    </row>
    <row r="9" spans="1:6" ht="11.25" customHeight="1" x14ac:dyDescent="0.2">
      <c r="A9" s="23" t="s">
        <v>160</v>
      </c>
      <c r="B9" s="24" t="s">
        <v>2</v>
      </c>
      <c r="C9" s="23" t="s">
        <v>951</v>
      </c>
      <c r="D9" s="25" t="s">
        <v>129</v>
      </c>
      <c r="E9" s="25">
        <v>2009</v>
      </c>
    </row>
    <row r="10" spans="1:6" ht="11.25" customHeight="1" x14ac:dyDescent="0.2">
      <c r="A10" s="23" t="s">
        <v>161</v>
      </c>
      <c r="B10" s="24" t="s">
        <v>3</v>
      </c>
      <c r="C10" s="23" t="s">
        <v>951</v>
      </c>
      <c r="D10" s="25" t="s">
        <v>129</v>
      </c>
      <c r="E10" s="25">
        <v>2009</v>
      </c>
    </row>
    <row r="11" spans="1:6" ht="11.25" customHeight="1" x14ac:dyDescent="0.2">
      <c r="A11" s="23" t="s">
        <v>162</v>
      </c>
      <c r="B11" s="24" t="s">
        <v>4</v>
      </c>
      <c r="C11" s="23" t="s">
        <v>951</v>
      </c>
      <c r="D11" s="25" t="s">
        <v>129</v>
      </c>
      <c r="E11" s="25">
        <v>2009</v>
      </c>
    </row>
    <row r="12" spans="1:6" ht="11.25" customHeight="1" x14ac:dyDescent="0.2">
      <c r="A12" s="25" t="s">
        <v>968</v>
      </c>
      <c r="B12" s="24" t="s">
        <v>969</v>
      </c>
      <c r="C12" s="23" t="s">
        <v>970</v>
      </c>
      <c r="D12" s="25" t="s">
        <v>273</v>
      </c>
      <c r="E12" s="25">
        <v>2009</v>
      </c>
    </row>
    <row r="13" spans="1:6" ht="11.25" customHeight="1" x14ac:dyDescent="0.2">
      <c r="A13" s="25" t="s">
        <v>972</v>
      </c>
      <c r="B13" s="24" t="s">
        <v>971</v>
      </c>
      <c r="C13" s="23" t="s">
        <v>970</v>
      </c>
      <c r="D13" s="25" t="s">
        <v>273</v>
      </c>
      <c r="E13" s="25">
        <v>2009</v>
      </c>
    </row>
    <row r="14" spans="1:6" s="51" customFormat="1" ht="11.25" customHeight="1" x14ac:dyDescent="0.2">
      <c r="A14" s="25" t="s">
        <v>269</v>
      </c>
      <c r="B14" s="25" t="s">
        <v>957</v>
      </c>
      <c r="C14" s="25" t="s">
        <v>6</v>
      </c>
      <c r="D14" s="25" t="s">
        <v>426</v>
      </c>
      <c r="E14" s="56" t="s">
        <v>956</v>
      </c>
      <c r="F14" s="42"/>
    </row>
    <row r="15" spans="1:6" s="51" customFormat="1" ht="11.25" customHeight="1" x14ac:dyDescent="0.2">
      <c r="A15" s="25" t="s">
        <v>270</v>
      </c>
      <c r="B15" s="25" t="s">
        <v>958</v>
      </c>
      <c r="C15" s="25" t="s">
        <v>6</v>
      </c>
      <c r="D15" s="25" t="s">
        <v>426</v>
      </c>
      <c r="E15" s="56" t="s">
        <v>956</v>
      </c>
    </row>
    <row r="16" spans="1:6" s="51" customFormat="1" ht="11.25" customHeight="1" x14ac:dyDescent="0.2">
      <c r="A16" s="25" t="s">
        <v>271</v>
      </c>
      <c r="B16" s="25" t="s">
        <v>272</v>
      </c>
      <c r="C16" s="25" t="s">
        <v>425</v>
      </c>
      <c r="D16" s="25" t="s">
        <v>273</v>
      </c>
      <c r="E16" s="56">
        <v>2009</v>
      </c>
    </row>
    <row r="17" spans="1:5" s="51" customFormat="1" ht="11.25" customHeight="1" x14ac:dyDescent="0.2">
      <c r="A17" s="25" t="s">
        <v>276</v>
      </c>
      <c r="B17" s="25" t="s">
        <v>274</v>
      </c>
      <c r="C17" s="25" t="s">
        <v>425</v>
      </c>
      <c r="D17" s="25" t="s">
        <v>273</v>
      </c>
      <c r="E17" s="25">
        <v>2009</v>
      </c>
    </row>
    <row r="18" spans="1:5" s="51" customFormat="1" ht="11.25" customHeight="1" x14ac:dyDescent="0.2">
      <c r="A18" s="25" t="s">
        <v>277</v>
      </c>
      <c r="B18" s="25" t="s">
        <v>275</v>
      </c>
      <c r="C18" s="25" t="s">
        <v>425</v>
      </c>
      <c r="D18" s="25" t="s">
        <v>273</v>
      </c>
      <c r="E18" s="25">
        <v>2009</v>
      </c>
    </row>
    <row r="19" spans="1:5" ht="11.25" customHeight="1" x14ac:dyDescent="0.2">
      <c r="A19" s="23" t="s">
        <v>278</v>
      </c>
      <c r="B19" s="23" t="s">
        <v>279</v>
      </c>
      <c r="C19" s="25" t="s">
        <v>7</v>
      </c>
      <c r="D19" s="25" t="s">
        <v>280</v>
      </c>
      <c r="E19" s="25">
        <v>2010</v>
      </c>
    </row>
    <row r="20" spans="1:5" ht="11.25" customHeight="1" x14ac:dyDescent="0.2">
      <c r="A20" s="23" t="s">
        <v>473</v>
      </c>
      <c r="B20" s="23" t="s">
        <v>474</v>
      </c>
      <c r="C20" s="25" t="s">
        <v>475</v>
      </c>
      <c r="D20" s="25" t="s">
        <v>280</v>
      </c>
      <c r="E20" s="25">
        <v>2010</v>
      </c>
    </row>
    <row r="21" spans="1:5" s="51" customFormat="1" ht="11.25" customHeight="1" x14ac:dyDescent="0.2">
      <c r="A21" s="25" t="s">
        <v>281</v>
      </c>
      <c r="B21" s="25" t="s">
        <v>423</v>
      </c>
      <c r="C21" s="25" t="s">
        <v>424</v>
      </c>
      <c r="D21" s="25" t="s">
        <v>273</v>
      </c>
      <c r="E21" s="25">
        <v>2009</v>
      </c>
    </row>
    <row r="22" spans="1:5" s="51" customFormat="1" ht="11.25" customHeight="1" x14ac:dyDescent="0.2">
      <c r="A22" s="25" t="s">
        <v>282</v>
      </c>
      <c r="B22" s="25" t="s">
        <v>422</v>
      </c>
      <c r="C22" s="25" t="s">
        <v>424</v>
      </c>
      <c r="D22" s="25" t="s">
        <v>273</v>
      </c>
      <c r="E22" s="25">
        <v>2009</v>
      </c>
    </row>
    <row r="23" spans="1:5" s="51" customFormat="1" ht="11.25" customHeight="1" x14ac:dyDescent="0.2">
      <c r="A23" s="25" t="s">
        <v>283</v>
      </c>
      <c r="B23" s="25" t="s">
        <v>421</v>
      </c>
      <c r="C23" s="25" t="s">
        <v>424</v>
      </c>
      <c r="D23" s="25" t="s">
        <v>273</v>
      </c>
      <c r="E23" s="25">
        <v>2009</v>
      </c>
    </row>
    <row r="24" spans="1:5" s="51" customFormat="1" ht="11.25" customHeight="1" x14ac:dyDescent="0.2">
      <c r="A24" s="25" t="s">
        <v>284</v>
      </c>
      <c r="B24" s="25" t="s">
        <v>420</v>
      </c>
      <c r="C24" s="25" t="s">
        <v>424</v>
      </c>
      <c r="D24" s="25" t="s">
        <v>273</v>
      </c>
      <c r="E24" s="25">
        <v>2009</v>
      </c>
    </row>
    <row r="25" spans="1:5" s="51" customFormat="1" ht="11.25" customHeight="1" x14ac:dyDescent="0.2">
      <c r="A25" s="25" t="s">
        <v>285</v>
      </c>
      <c r="B25" s="25" t="s">
        <v>419</v>
      </c>
      <c r="C25" s="25" t="s">
        <v>424</v>
      </c>
      <c r="D25" s="25" t="s">
        <v>273</v>
      </c>
      <c r="E25" s="25">
        <v>2009</v>
      </c>
    </row>
    <row r="26" spans="1:5" s="51" customFormat="1" ht="11.25" customHeight="1" x14ac:dyDescent="0.2">
      <c r="A26" s="25" t="s">
        <v>286</v>
      </c>
      <c r="B26" s="4" t="s">
        <v>418</v>
      </c>
      <c r="C26" s="25" t="s">
        <v>424</v>
      </c>
      <c r="D26" s="25" t="s">
        <v>273</v>
      </c>
      <c r="E26" s="25">
        <v>2009</v>
      </c>
    </row>
    <row r="27" spans="1:5" s="51" customFormat="1" ht="11.25" customHeight="1" x14ac:dyDescent="0.2">
      <c r="A27" s="25" t="s">
        <v>287</v>
      </c>
      <c r="B27" s="25" t="s">
        <v>417</v>
      </c>
      <c r="C27" s="25" t="s">
        <v>424</v>
      </c>
      <c r="D27" s="25" t="s">
        <v>273</v>
      </c>
      <c r="E27" s="25">
        <v>2009</v>
      </c>
    </row>
    <row r="28" spans="1:5" s="51" customFormat="1" ht="11.25" customHeight="1" x14ac:dyDescent="0.2">
      <c r="A28" s="25" t="s">
        <v>288</v>
      </c>
      <c r="B28" s="25" t="s">
        <v>416</v>
      </c>
      <c r="C28" s="25" t="s">
        <v>424</v>
      </c>
      <c r="D28" s="25" t="s">
        <v>273</v>
      </c>
      <c r="E28" s="25">
        <v>2009</v>
      </c>
    </row>
    <row r="29" spans="1:5" s="51" customFormat="1" ht="11.25" customHeight="1" x14ac:dyDescent="0.2">
      <c r="A29" s="25" t="s">
        <v>289</v>
      </c>
      <c r="B29" s="25" t="s">
        <v>415</v>
      </c>
      <c r="C29" s="25" t="s">
        <v>424</v>
      </c>
      <c r="D29" s="25" t="s">
        <v>273</v>
      </c>
      <c r="E29" s="25">
        <v>2009</v>
      </c>
    </row>
    <row r="30" spans="1:5" s="51" customFormat="1" ht="11.25" customHeight="1" x14ac:dyDescent="0.2">
      <c r="A30" s="25" t="s">
        <v>290</v>
      </c>
      <c r="B30" s="25" t="s">
        <v>414</v>
      </c>
      <c r="C30" s="25" t="s">
        <v>424</v>
      </c>
      <c r="D30" s="25" t="s">
        <v>273</v>
      </c>
      <c r="E30" s="25">
        <v>2009</v>
      </c>
    </row>
    <row r="31" spans="1:5" s="51" customFormat="1" ht="11.25" customHeight="1" x14ac:dyDescent="0.2">
      <c r="A31" s="25" t="s">
        <v>291</v>
      </c>
      <c r="B31" s="25" t="s">
        <v>413</v>
      </c>
      <c r="C31" s="25" t="s">
        <v>424</v>
      </c>
      <c r="D31" s="25" t="s">
        <v>273</v>
      </c>
      <c r="E31" s="25">
        <v>2009</v>
      </c>
    </row>
    <row r="32" spans="1:5" s="51" customFormat="1" ht="11.25" customHeight="1" x14ac:dyDescent="0.2">
      <c r="A32" s="25" t="s">
        <v>292</v>
      </c>
      <c r="B32" s="4" t="s">
        <v>412</v>
      </c>
      <c r="C32" s="25" t="s">
        <v>424</v>
      </c>
      <c r="D32" s="25" t="s">
        <v>273</v>
      </c>
      <c r="E32" s="25">
        <v>2009</v>
      </c>
    </row>
    <row r="33" spans="1:5" s="51" customFormat="1" ht="11.25" customHeight="1" x14ac:dyDescent="0.2">
      <c r="A33" s="25" t="s">
        <v>294</v>
      </c>
      <c r="B33" s="25" t="s">
        <v>411</v>
      </c>
      <c r="C33" s="25" t="s">
        <v>424</v>
      </c>
      <c r="D33" s="25" t="s">
        <v>273</v>
      </c>
      <c r="E33" s="25">
        <v>2009</v>
      </c>
    </row>
    <row r="34" spans="1:5" s="51" customFormat="1" ht="11.25" customHeight="1" x14ac:dyDescent="0.2">
      <c r="A34" s="25" t="s">
        <v>295</v>
      </c>
      <c r="B34" s="25" t="s">
        <v>410</v>
      </c>
      <c r="C34" s="25" t="s">
        <v>424</v>
      </c>
      <c r="D34" s="25" t="s">
        <v>273</v>
      </c>
      <c r="E34" s="25">
        <v>2009</v>
      </c>
    </row>
    <row r="35" spans="1:5" s="51" customFormat="1" ht="11.25" customHeight="1" x14ac:dyDescent="0.2">
      <c r="A35" s="25" t="s">
        <v>296</v>
      </c>
      <c r="B35" s="25" t="s">
        <v>409</v>
      </c>
      <c r="C35" s="25" t="s">
        <v>424</v>
      </c>
      <c r="D35" s="25" t="s">
        <v>273</v>
      </c>
      <c r="E35" s="25">
        <v>2009</v>
      </c>
    </row>
    <row r="36" spans="1:5" s="51" customFormat="1" ht="11.25" customHeight="1" x14ac:dyDescent="0.2">
      <c r="A36" s="25" t="s">
        <v>297</v>
      </c>
      <c r="B36" s="25" t="s">
        <v>408</v>
      </c>
      <c r="C36" s="25" t="s">
        <v>424</v>
      </c>
      <c r="D36" s="25" t="s">
        <v>273</v>
      </c>
      <c r="E36" s="25">
        <v>2009</v>
      </c>
    </row>
    <row r="37" spans="1:5" s="51" customFormat="1" ht="11.25" customHeight="1" x14ac:dyDescent="0.2">
      <c r="A37" s="25" t="s">
        <v>298</v>
      </c>
      <c r="B37" s="25" t="s">
        <v>407</v>
      </c>
      <c r="C37" s="25" t="s">
        <v>424</v>
      </c>
      <c r="D37" s="25" t="s">
        <v>273</v>
      </c>
      <c r="E37" s="25">
        <v>2009</v>
      </c>
    </row>
    <row r="38" spans="1:5" s="51" customFormat="1" ht="11.25" customHeight="1" x14ac:dyDescent="0.2">
      <c r="A38" s="25" t="s">
        <v>299</v>
      </c>
      <c r="B38" s="4" t="s">
        <v>406</v>
      </c>
      <c r="C38" s="25" t="s">
        <v>424</v>
      </c>
      <c r="D38" s="25" t="s">
        <v>273</v>
      </c>
      <c r="E38" s="25">
        <v>2009</v>
      </c>
    </row>
    <row r="39" spans="1:5" s="51" customFormat="1" ht="11.25" customHeight="1" x14ac:dyDescent="0.2">
      <c r="A39" s="25" t="s">
        <v>300</v>
      </c>
      <c r="B39" s="25" t="s">
        <v>405</v>
      </c>
      <c r="C39" s="25" t="s">
        <v>424</v>
      </c>
      <c r="D39" s="25" t="s">
        <v>273</v>
      </c>
      <c r="E39" s="25">
        <v>2009</v>
      </c>
    </row>
    <row r="40" spans="1:5" s="51" customFormat="1" ht="11.25" customHeight="1" x14ac:dyDescent="0.2">
      <c r="A40" s="25" t="s">
        <v>301</v>
      </c>
      <c r="B40" s="25" t="s">
        <v>404</v>
      </c>
      <c r="C40" s="25" t="s">
        <v>424</v>
      </c>
      <c r="D40" s="25" t="s">
        <v>273</v>
      </c>
      <c r="E40" s="25">
        <v>2009</v>
      </c>
    </row>
    <row r="41" spans="1:5" s="51" customFormat="1" ht="11.25" customHeight="1" x14ac:dyDescent="0.2">
      <c r="A41" s="25" t="s">
        <v>302</v>
      </c>
      <c r="B41" s="25" t="s">
        <v>403</v>
      </c>
      <c r="C41" s="25" t="s">
        <v>424</v>
      </c>
      <c r="D41" s="25" t="s">
        <v>273</v>
      </c>
      <c r="E41" s="25">
        <v>2009</v>
      </c>
    </row>
    <row r="42" spans="1:5" s="51" customFormat="1" ht="11.25" customHeight="1" x14ac:dyDescent="0.2">
      <c r="A42" s="25" t="s">
        <v>303</v>
      </c>
      <c r="B42" s="25" t="s">
        <v>402</v>
      </c>
      <c r="C42" s="25" t="s">
        <v>424</v>
      </c>
      <c r="D42" s="25" t="s">
        <v>273</v>
      </c>
      <c r="E42" s="25">
        <v>2009</v>
      </c>
    </row>
    <row r="43" spans="1:5" s="51" customFormat="1" ht="11.25" customHeight="1" x14ac:dyDescent="0.2">
      <c r="A43" s="25" t="s">
        <v>304</v>
      </c>
      <c r="B43" s="25" t="s">
        <v>401</v>
      </c>
      <c r="C43" s="25" t="s">
        <v>424</v>
      </c>
      <c r="D43" s="25" t="s">
        <v>273</v>
      </c>
      <c r="E43" s="25">
        <v>2009</v>
      </c>
    </row>
    <row r="44" spans="1:5" s="51" customFormat="1" ht="11.25" customHeight="1" x14ac:dyDescent="0.2">
      <c r="A44" s="25" t="s">
        <v>305</v>
      </c>
      <c r="B44" s="4" t="s">
        <v>400</v>
      </c>
      <c r="C44" s="25" t="s">
        <v>424</v>
      </c>
      <c r="D44" s="25" t="s">
        <v>273</v>
      </c>
      <c r="E44" s="25">
        <v>2009</v>
      </c>
    </row>
    <row r="45" spans="1:5" s="51" customFormat="1" ht="11.25" customHeight="1" x14ac:dyDescent="0.2">
      <c r="A45" s="25" t="s">
        <v>306</v>
      </c>
      <c r="B45" s="25" t="s">
        <v>399</v>
      </c>
      <c r="C45" s="25" t="s">
        <v>424</v>
      </c>
      <c r="D45" s="25" t="s">
        <v>273</v>
      </c>
      <c r="E45" s="25">
        <v>2009</v>
      </c>
    </row>
    <row r="46" spans="1:5" s="51" customFormat="1" ht="11.25" customHeight="1" x14ac:dyDescent="0.2">
      <c r="A46" s="25" t="s">
        <v>307</v>
      </c>
      <c r="B46" s="25" t="s">
        <v>398</v>
      </c>
      <c r="C46" s="25" t="s">
        <v>424</v>
      </c>
      <c r="D46" s="25" t="s">
        <v>273</v>
      </c>
      <c r="E46" s="25">
        <v>2009</v>
      </c>
    </row>
    <row r="47" spans="1:5" s="51" customFormat="1" ht="11.25" customHeight="1" x14ac:dyDescent="0.2">
      <c r="A47" s="25" t="s">
        <v>308</v>
      </c>
      <c r="B47" s="25" t="s">
        <v>397</v>
      </c>
      <c r="C47" s="25" t="s">
        <v>424</v>
      </c>
      <c r="D47" s="25" t="s">
        <v>273</v>
      </c>
      <c r="E47" s="25">
        <v>2009</v>
      </c>
    </row>
    <row r="48" spans="1:5" s="51" customFormat="1" ht="11.25" customHeight="1" x14ac:dyDescent="0.2">
      <c r="A48" s="25" t="s">
        <v>309</v>
      </c>
      <c r="B48" s="25" t="s">
        <v>396</v>
      </c>
      <c r="C48" s="25" t="s">
        <v>424</v>
      </c>
      <c r="D48" s="25" t="s">
        <v>273</v>
      </c>
      <c r="E48" s="25">
        <v>2009</v>
      </c>
    </row>
    <row r="49" spans="1:5" s="51" customFormat="1" ht="11.25" customHeight="1" x14ac:dyDescent="0.2">
      <c r="A49" s="25" t="s">
        <v>310</v>
      </c>
      <c r="B49" s="25" t="s">
        <v>395</v>
      </c>
      <c r="C49" s="25" t="s">
        <v>424</v>
      </c>
      <c r="D49" s="25" t="s">
        <v>273</v>
      </c>
      <c r="E49" s="25">
        <v>2009</v>
      </c>
    </row>
    <row r="50" spans="1:5" s="51" customFormat="1" ht="11.25" customHeight="1" x14ac:dyDescent="0.2">
      <c r="A50" s="25" t="s">
        <v>311</v>
      </c>
      <c r="B50" s="4" t="s">
        <v>394</v>
      </c>
      <c r="C50" s="25" t="s">
        <v>424</v>
      </c>
      <c r="D50" s="25" t="s">
        <v>273</v>
      </c>
      <c r="E50" s="25">
        <v>2009</v>
      </c>
    </row>
    <row r="51" spans="1:5" s="51" customFormat="1" ht="11.25" customHeight="1" x14ac:dyDescent="0.2">
      <c r="A51" s="25" t="s">
        <v>312</v>
      </c>
      <c r="B51" s="25" t="s">
        <v>393</v>
      </c>
      <c r="C51" s="25" t="s">
        <v>424</v>
      </c>
      <c r="D51" s="25" t="s">
        <v>273</v>
      </c>
      <c r="E51" s="25">
        <v>2009</v>
      </c>
    </row>
    <row r="52" spans="1:5" s="51" customFormat="1" ht="11.25" customHeight="1" x14ac:dyDescent="0.2">
      <c r="A52" s="25" t="s">
        <v>313</v>
      </c>
      <c r="B52" s="25" t="s">
        <v>392</v>
      </c>
      <c r="C52" s="25" t="s">
        <v>424</v>
      </c>
      <c r="D52" s="25" t="s">
        <v>273</v>
      </c>
      <c r="E52" s="25">
        <v>2009</v>
      </c>
    </row>
    <row r="53" spans="1:5" s="51" customFormat="1" ht="11.25" customHeight="1" x14ac:dyDescent="0.2">
      <c r="A53" s="25" t="s">
        <v>314</v>
      </c>
      <c r="B53" s="25" t="s">
        <v>391</v>
      </c>
      <c r="C53" s="25" t="s">
        <v>424</v>
      </c>
      <c r="D53" s="25" t="s">
        <v>273</v>
      </c>
      <c r="E53" s="25">
        <v>2009</v>
      </c>
    </row>
    <row r="54" spans="1:5" s="51" customFormat="1" ht="11.25" customHeight="1" x14ac:dyDescent="0.2">
      <c r="A54" s="25" t="s">
        <v>315</v>
      </c>
      <c r="B54" s="25" t="s">
        <v>390</v>
      </c>
      <c r="C54" s="25" t="s">
        <v>424</v>
      </c>
      <c r="D54" s="25" t="s">
        <v>273</v>
      </c>
      <c r="E54" s="25">
        <v>2009</v>
      </c>
    </row>
    <row r="55" spans="1:5" s="51" customFormat="1" ht="11.25" customHeight="1" x14ac:dyDescent="0.2">
      <c r="A55" s="25" t="s">
        <v>316</v>
      </c>
      <c r="B55" s="25" t="s">
        <v>389</v>
      </c>
      <c r="C55" s="25" t="s">
        <v>424</v>
      </c>
      <c r="D55" s="25" t="s">
        <v>273</v>
      </c>
      <c r="E55" s="25">
        <v>2009</v>
      </c>
    </row>
    <row r="56" spans="1:5" s="51" customFormat="1" ht="11.25" customHeight="1" x14ac:dyDescent="0.2">
      <c r="A56" s="25" t="s">
        <v>317</v>
      </c>
      <c r="B56" s="4" t="s">
        <v>388</v>
      </c>
      <c r="C56" s="25" t="s">
        <v>424</v>
      </c>
      <c r="D56" s="25" t="s">
        <v>273</v>
      </c>
      <c r="E56" s="25">
        <v>2009</v>
      </c>
    </row>
    <row r="57" spans="1:5" s="51" customFormat="1" ht="11.25" customHeight="1" x14ac:dyDescent="0.2">
      <c r="A57" s="25" t="s">
        <v>318</v>
      </c>
      <c r="B57" s="25" t="s">
        <v>387</v>
      </c>
      <c r="C57" s="25" t="s">
        <v>424</v>
      </c>
      <c r="D57" s="25" t="s">
        <v>273</v>
      </c>
      <c r="E57" s="25">
        <v>2009</v>
      </c>
    </row>
    <row r="58" spans="1:5" s="51" customFormat="1" ht="11.25" customHeight="1" x14ac:dyDescent="0.2">
      <c r="A58" s="25" t="s">
        <v>319</v>
      </c>
      <c r="B58" s="25" t="s">
        <v>386</v>
      </c>
      <c r="C58" s="25" t="s">
        <v>424</v>
      </c>
      <c r="D58" s="25" t="s">
        <v>273</v>
      </c>
      <c r="E58" s="25">
        <v>2009</v>
      </c>
    </row>
    <row r="59" spans="1:5" s="51" customFormat="1" ht="11.25" customHeight="1" x14ac:dyDescent="0.2">
      <c r="A59" s="25" t="s">
        <v>320</v>
      </c>
      <c r="B59" s="25" t="s">
        <v>385</v>
      </c>
      <c r="C59" s="25" t="s">
        <v>424</v>
      </c>
      <c r="D59" s="25" t="s">
        <v>273</v>
      </c>
      <c r="E59" s="25">
        <v>2009</v>
      </c>
    </row>
    <row r="60" spans="1:5" s="51" customFormat="1" ht="11.25" customHeight="1" x14ac:dyDescent="0.2">
      <c r="A60" s="25" t="s">
        <v>321</v>
      </c>
      <c r="B60" s="25" t="s">
        <v>384</v>
      </c>
      <c r="C60" s="25" t="s">
        <v>424</v>
      </c>
      <c r="D60" s="25" t="s">
        <v>273</v>
      </c>
      <c r="E60" s="25">
        <v>2009</v>
      </c>
    </row>
    <row r="61" spans="1:5" s="51" customFormat="1" ht="11.25" customHeight="1" x14ac:dyDescent="0.2">
      <c r="A61" s="25" t="s">
        <v>322</v>
      </c>
      <c r="B61" s="25" t="s">
        <v>383</v>
      </c>
      <c r="C61" s="25" t="s">
        <v>424</v>
      </c>
      <c r="D61" s="25" t="s">
        <v>273</v>
      </c>
      <c r="E61" s="25">
        <v>2009</v>
      </c>
    </row>
    <row r="62" spans="1:5" s="51" customFormat="1" ht="11.25" customHeight="1" x14ac:dyDescent="0.2">
      <c r="A62" s="25" t="s">
        <v>323</v>
      </c>
      <c r="B62" s="4" t="s">
        <v>382</v>
      </c>
      <c r="C62" s="25" t="s">
        <v>424</v>
      </c>
      <c r="D62" s="25" t="s">
        <v>273</v>
      </c>
      <c r="E62" s="25">
        <v>2009</v>
      </c>
    </row>
    <row r="63" spans="1:5" s="51" customFormat="1" ht="11.25" customHeight="1" x14ac:dyDescent="0.2">
      <c r="A63" s="25" t="s">
        <v>324</v>
      </c>
      <c r="B63" s="25" t="s">
        <v>381</v>
      </c>
      <c r="C63" s="25" t="s">
        <v>424</v>
      </c>
      <c r="D63" s="25" t="s">
        <v>273</v>
      </c>
      <c r="E63" s="25">
        <v>2009</v>
      </c>
    </row>
    <row r="64" spans="1:5" s="51" customFormat="1" ht="11.25" customHeight="1" x14ac:dyDescent="0.2">
      <c r="A64" s="25" t="s">
        <v>325</v>
      </c>
      <c r="B64" s="25" t="s">
        <v>380</v>
      </c>
      <c r="C64" s="25" t="s">
        <v>424</v>
      </c>
      <c r="D64" s="25" t="s">
        <v>273</v>
      </c>
      <c r="E64" s="25">
        <v>2009</v>
      </c>
    </row>
    <row r="65" spans="1:5" s="51" customFormat="1" ht="11.25" customHeight="1" x14ac:dyDescent="0.2">
      <c r="A65" s="25" t="s">
        <v>326</v>
      </c>
      <c r="B65" s="25" t="s">
        <v>379</v>
      </c>
      <c r="C65" s="25" t="s">
        <v>424</v>
      </c>
      <c r="D65" s="25" t="s">
        <v>273</v>
      </c>
      <c r="E65" s="25">
        <v>2009</v>
      </c>
    </row>
    <row r="66" spans="1:5" s="51" customFormat="1" ht="11.25" customHeight="1" x14ac:dyDescent="0.2">
      <c r="A66" s="25" t="s">
        <v>327</v>
      </c>
      <c r="B66" s="25" t="s">
        <v>378</v>
      </c>
      <c r="C66" s="25" t="s">
        <v>424</v>
      </c>
      <c r="D66" s="25" t="s">
        <v>273</v>
      </c>
      <c r="E66" s="25">
        <v>2009</v>
      </c>
    </row>
    <row r="67" spans="1:5" s="51" customFormat="1" ht="11.25" customHeight="1" x14ac:dyDescent="0.2">
      <c r="A67" s="25" t="s">
        <v>328</v>
      </c>
      <c r="B67" s="25" t="s">
        <v>377</v>
      </c>
      <c r="C67" s="25" t="s">
        <v>424</v>
      </c>
      <c r="D67" s="25" t="s">
        <v>273</v>
      </c>
      <c r="E67" s="25">
        <v>2009</v>
      </c>
    </row>
    <row r="68" spans="1:5" s="51" customFormat="1" ht="11.25" customHeight="1" x14ac:dyDescent="0.2">
      <c r="A68" s="25" t="s">
        <v>329</v>
      </c>
      <c r="B68" s="4" t="s">
        <v>376</v>
      </c>
      <c r="C68" s="25" t="s">
        <v>424</v>
      </c>
      <c r="D68" s="25" t="s">
        <v>273</v>
      </c>
      <c r="E68" s="25">
        <v>2009</v>
      </c>
    </row>
    <row r="69" spans="1:5" s="51" customFormat="1" ht="11.25" customHeight="1" x14ac:dyDescent="0.2">
      <c r="A69" s="25" t="s">
        <v>973</v>
      </c>
      <c r="B69" s="4" t="s">
        <v>974</v>
      </c>
      <c r="C69" s="25" t="s">
        <v>975</v>
      </c>
      <c r="D69" s="1" t="s">
        <v>976</v>
      </c>
      <c r="E69" s="25">
        <v>2012</v>
      </c>
    </row>
    <row r="70" spans="1:5" s="51" customFormat="1" ht="11.25" customHeight="1" x14ac:dyDescent="0.2">
      <c r="A70" s="25" t="s">
        <v>977</v>
      </c>
      <c r="B70" s="4" t="s">
        <v>978</v>
      </c>
      <c r="C70" s="25" t="s">
        <v>979</v>
      </c>
      <c r="D70" s="1" t="s">
        <v>976</v>
      </c>
      <c r="E70" s="25">
        <v>2012</v>
      </c>
    </row>
    <row r="71" spans="1:5" ht="11.25" customHeight="1" x14ac:dyDescent="0.2">
      <c r="A71" s="4" t="s">
        <v>560</v>
      </c>
      <c r="B71" s="4" t="s">
        <v>561</v>
      </c>
      <c r="C71" s="4" t="s">
        <v>562</v>
      </c>
      <c r="D71" s="4" t="s">
        <v>559</v>
      </c>
      <c r="E71" s="4">
        <v>2009</v>
      </c>
    </row>
    <row r="72" spans="1:5" ht="11.25" customHeight="1" x14ac:dyDescent="0.2">
      <c r="A72" s="4" t="s">
        <v>563</v>
      </c>
      <c r="B72" s="4" t="s">
        <v>564</v>
      </c>
      <c r="C72" s="4" t="s">
        <v>562</v>
      </c>
      <c r="D72" s="4" t="s">
        <v>559</v>
      </c>
      <c r="E72" s="4">
        <v>2009</v>
      </c>
    </row>
    <row r="73" spans="1:5" ht="11.25" customHeight="1" x14ac:dyDescent="0.2">
      <c r="A73" s="4" t="s">
        <v>568</v>
      </c>
      <c r="B73" s="4" t="s">
        <v>565</v>
      </c>
      <c r="C73" s="4" t="s">
        <v>562</v>
      </c>
      <c r="D73" s="4" t="s">
        <v>559</v>
      </c>
      <c r="E73" s="4">
        <v>2009</v>
      </c>
    </row>
    <row r="74" spans="1:5" ht="11.25" customHeight="1" x14ac:dyDescent="0.2">
      <c r="A74" s="4" t="s">
        <v>566</v>
      </c>
      <c r="B74" s="4" t="s">
        <v>567</v>
      </c>
      <c r="C74" s="4" t="s">
        <v>424</v>
      </c>
      <c r="D74" s="4" t="s">
        <v>559</v>
      </c>
      <c r="E74" s="4">
        <v>2009</v>
      </c>
    </row>
    <row r="75" spans="1:5" ht="11.25" customHeight="1" x14ac:dyDescent="0.2">
      <c r="A75" s="109" t="s">
        <v>980</v>
      </c>
      <c r="B75" s="4" t="s">
        <v>982</v>
      </c>
      <c r="C75" s="9" t="s">
        <v>983</v>
      </c>
      <c r="D75" s="4" t="s">
        <v>984</v>
      </c>
      <c r="E75" s="9" t="s">
        <v>985</v>
      </c>
    </row>
  </sheetData>
  <phoneticPr fontId="15" type="noConversion"/>
  <pageMargins left="0.75" right="0.75" top="1" bottom="1" header="0" footer="0"/>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9"/>
  <sheetViews>
    <sheetView tabSelected="1" workbookViewId="0">
      <pane xSplit="1" ySplit="1" topLeftCell="BJ2" activePane="bottomRight" state="frozen"/>
      <selection pane="topRight" activeCell="B1" sqref="B1"/>
      <selection pane="bottomLeft" activeCell="A2" sqref="A2"/>
      <selection pane="bottomRight" activeCell="BO31" sqref="BO31"/>
    </sheetView>
  </sheetViews>
  <sheetFormatPr baseColWidth="10" defaultColWidth="10.875" defaultRowHeight="15.75" x14ac:dyDescent="0.25"/>
  <cols>
    <col min="1" max="1" width="6.875" style="37" customWidth="1"/>
    <col min="2" max="2" width="24.125" style="37" bestFit="1" customWidth="1"/>
    <col min="3" max="3" width="22" style="37" bestFit="1" customWidth="1"/>
    <col min="4" max="5" width="22.125" style="37" bestFit="1" customWidth="1"/>
    <col min="6" max="6" width="22.5" style="37" bestFit="1" customWidth="1"/>
    <col min="7" max="7" width="22.625" style="37" bestFit="1" customWidth="1"/>
    <col min="8" max="8" width="23" style="37" bestFit="1" customWidth="1"/>
    <col min="9" max="9" width="23.5" style="37" bestFit="1" customWidth="1"/>
    <col min="10" max="10" width="23.125" style="37" bestFit="1" customWidth="1"/>
    <col min="11" max="11" width="14.625" style="37" bestFit="1" customWidth="1"/>
    <col min="12" max="12" width="15" style="37" bestFit="1" customWidth="1"/>
    <col min="13" max="13" width="26.125" style="37" bestFit="1" customWidth="1"/>
    <col min="14" max="14" width="27.125" style="37" bestFit="1" customWidth="1"/>
    <col min="15" max="15" width="14.375" style="37" bestFit="1" customWidth="1"/>
    <col min="16" max="16" width="15.625" style="37" bestFit="1" customWidth="1"/>
    <col min="17" max="17" width="16.125" style="37" bestFit="1" customWidth="1"/>
    <col min="18" max="18" width="19.375" style="37" bestFit="1" customWidth="1"/>
    <col min="19" max="19" width="19.375" style="37" customWidth="1"/>
    <col min="20" max="20" width="14.125" style="37" bestFit="1" customWidth="1"/>
    <col min="21" max="21" width="12.875" style="37" bestFit="1" customWidth="1"/>
    <col min="22" max="22" width="13" style="37" bestFit="1" customWidth="1"/>
    <col min="23" max="23" width="18.125" style="37" bestFit="1" customWidth="1"/>
    <col min="24" max="24" width="18" style="37" bestFit="1" customWidth="1"/>
    <col min="25" max="25" width="17.875" style="37" bestFit="1" customWidth="1"/>
    <col min="26" max="26" width="18.875" style="37" bestFit="1" customWidth="1"/>
    <col min="27" max="27" width="17.875" style="37" bestFit="1" customWidth="1"/>
    <col min="28" max="28" width="18" style="37" bestFit="1" customWidth="1"/>
    <col min="29" max="29" width="23.125" style="37" bestFit="1" customWidth="1"/>
    <col min="30" max="30" width="23" style="37" bestFit="1" customWidth="1"/>
    <col min="31" max="31" width="22.875" style="37" bestFit="1" customWidth="1"/>
    <col min="32" max="32" width="9.875" style="37" bestFit="1" customWidth="1"/>
    <col min="33" max="33" width="10.625" style="37" bestFit="1" customWidth="1"/>
    <col min="34" max="34" width="10.875" style="37"/>
    <col min="35" max="35" width="16" style="37" bestFit="1" customWidth="1"/>
    <col min="36" max="37" width="15.625" style="37" bestFit="1" customWidth="1"/>
    <col min="38" max="38" width="10" style="37" bestFit="1" customWidth="1"/>
    <col min="39" max="39" width="10.875" style="37"/>
    <col min="40" max="40" width="11" style="37" bestFit="1" customWidth="1"/>
    <col min="41" max="41" width="16.125" style="37" bestFit="1" customWidth="1"/>
    <col min="42" max="42" width="16" style="37" bestFit="1" customWidth="1"/>
    <col min="43" max="43" width="15.625" style="37" bestFit="1" customWidth="1"/>
    <col min="44" max="44" width="11.625" style="37" bestFit="1" customWidth="1"/>
    <col min="45" max="45" width="12.625" style="37" bestFit="1" customWidth="1"/>
    <col min="46" max="46" width="11.625" style="37" bestFit="1" customWidth="1"/>
    <col min="47" max="47" width="17.875" style="37" bestFit="1" customWidth="1"/>
    <col min="48" max="48" width="17.625" style="37" bestFit="1" customWidth="1"/>
    <col min="49" max="49" width="17.875" style="37" bestFit="1" customWidth="1"/>
    <col min="50" max="50" width="11.75" style="37" bestFit="1" customWidth="1"/>
    <col min="51" max="51" width="12.625" style="37" bestFit="1" customWidth="1"/>
    <col min="52" max="52" width="12.75" style="37" bestFit="1" customWidth="1"/>
    <col min="53" max="54" width="16.625" style="37" bestFit="1" customWidth="1"/>
    <col min="55" max="55" width="16.5" style="37" bestFit="1" customWidth="1"/>
    <col min="56" max="56" width="14.875" style="37" bestFit="1" customWidth="1"/>
    <col min="57" max="57" width="15.625" style="37" bestFit="1" customWidth="1"/>
    <col min="58" max="58" width="16" style="37" bestFit="1" customWidth="1"/>
    <col min="59" max="59" width="21.125" style="37" bestFit="1" customWidth="1"/>
    <col min="60" max="60" width="20.875" style="37" bestFit="1" customWidth="1"/>
    <col min="61" max="61" width="20.625" style="37" bestFit="1" customWidth="1"/>
    <col min="62" max="62" width="11.625" style="37" bestFit="1" customWidth="1"/>
    <col min="63" max="64" width="12.625" style="37" bestFit="1" customWidth="1"/>
    <col min="65" max="65" width="17.875" style="37" bestFit="1" customWidth="1"/>
    <col min="66" max="67" width="17.625" style="37" bestFit="1" customWidth="1"/>
    <col min="68" max="68" width="19.75" style="37" bestFit="1" customWidth="1"/>
    <col min="69" max="69" width="19.875" style="37" bestFit="1" customWidth="1"/>
    <col min="70" max="70" width="13.625" bestFit="1" customWidth="1"/>
    <col min="71" max="71" width="13.625" style="37" bestFit="1" customWidth="1"/>
    <col min="72" max="72" width="13.75" style="37" bestFit="1" customWidth="1"/>
    <col min="73" max="73" width="12" style="37" bestFit="1" customWidth="1"/>
    <col min="74" max="74" width="10.875" style="37"/>
    <col min="75" max="75" width="9.25" style="86" bestFit="1" customWidth="1"/>
    <col min="76" max="16384" width="10.875" style="37"/>
  </cols>
  <sheetData>
    <row r="1" spans="1:75" ht="11.25" x14ac:dyDescent="0.2">
      <c r="A1" s="37" t="s">
        <v>633</v>
      </c>
      <c r="B1" s="37" t="s">
        <v>154</v>
      </c>
      <c r="C1" s="37" t="s">
        <v>155</v>
      </c>
      <c r="D1" s="37" t="s">
        <v>156</v>
      </c>
      <c r="E1" s="37" t="s">
        <v>157</v>
      </c>
      <c r="F1" s="37" t="s">
        <v>158</v>
      </c>
      <c r="G1" s="37" t="s">
        <v>159</v>
      </c>
      <c r="H1" s="37" t="s">
        <v>160</v>
      </c>
      <c r="I1" s="37" t="s">
        <v>161</v>
      </c>
      <c r="J1" s="37" t="s">
        <v>162</v>
      </c>
      <c r="K1" s="101" t="s">
        <v>968</v>
      </c>
      <c r="L1" s="101" t="s">
        <v>972</v>
      </c>
      <c r="M1" s="91" t="s">
        <v>954</v>
      </c>
      <c r="N1" s="91" t="s">
        <v>955</v>
      </c>
      <c r="O1" s="37" t="s">
        <v>271</v>
      </c>
      <c r="P1" s="37" t="s">
        <v>276</v>
      </c>
      <c r="Q1" s="37" t="s">
        <v>277</v>
      </c>
      <c r="R1" s="23" t="s">
        <v>278</v>
      </c>
      <c r="S1" s="23" t="s">
        <v>473</v>
      </c>
      <c r="T1" s="25" t="s">
        <v>281</v>
      </c>
      <c r="U1" s="25" t="s">
        <v>282</v>
      </c>
      <c r="V1" s="25" t="s">
        <v>283</v>
      </c>
      <c r="W1" s="25" t="s">
        <v>284</v>
      </c>
      <c r="X1" s="25" t="s">
        <v>285</v>
      </c>
      <c r="Y1" s="25" t="s">
        <v>286</v>
      </c>
      <c r="Z1" s="25" t="s">
        <v>293</v>
      </c>
      <c r="AA1" s="25" t="s">
        <v>288</v>
      </c>
      <c r="AB1" s="25" t="s">
        <v>289</v>
      </c>
      <c r="AC1" s="25" t="s">
        <v>290</v>
      </c>
      <c r="AD1" s="25" t="s">
        <v>291</v>
      </c>
      <c r="AE1" s="25" t="s">
        <v>292</v>
      </c>
      <c r="AF1" s="25" t="s">
        <v>294</v>
      </c>
      <c r="AG1" s="25" t="s">
        <v>295</v>
      </c>
      <c r="AH1" s="25" t="s">
        <v>296</v>
      </c>
      <c r="AI1" s="25" t="s">
        <v>297</v>
      </c>
      <c r="AJ1" s="25" t="s">
        <v>298</v>
      </c>
      <c r="AK1" s="25" t="s">
        <v>299</v>
      </c>
      <c r="AL1" s="25" t="s">
        <v>300</v>
      </c>
      <c r="AM1" s="25" t="s">
        <v>301</v>
      </c>
      <c r="AN1" s="25" t="s">
        <v>302</v>
      </c>
      <c r="AO1" s="25" t="s">
        <v>303</v>
      </c>
      <c r="AP1" s="25" t="s">
        <v>304</v>
      </c>
      <c r="AQ1" s="25" t="s">
        <v>305</v>
      </c>
      <c r="AR1" s="88" t="s">
        <v>312</v>
      </c>
      <c r="AS1" s="88" t="s">
        <v>313</v>
      </c>
      <c r="AT1" s="88" t="s">
        <v>314</v>
      </c>
      <c r="AU1" s="88" t="s">
        <v>315</v>
      </c>
      <c r="AV1" s="88" t="s">
        <v>316</v>
      </c>
      <c r="AW1" s="88" t="s">
        <v>317</v>
      </c>
      <c r="AX1" s="88" t="s">
        <v>306</v>
      </c>
      <c r="AY1" s="88" t="s">
        <v>307</v>
      </c>
      <c r="AZ1" s="88" t="s">
        <v>308</v>
      </c>
      <c r="BA1" s="88" t="s">
        <v>309</v>
      </c>
      <c r="BB1" s="88" t="s">
        <v>310</v>
      </c>
      <c r="BC1" s="88" t="s">
        <v>311</v>
      </c>
      <c r="BD1" s="25" t="s">
        <v>318</v>
      </c>
      <c r="BE1" s="25" t="s">
        <v>319</v>
      </c>
      <c r="BF1" s="25" t="s">
        <v>320</v>
      </c>
      <c r="BG1" s="25" t="s">
        <v>321</v>
      </c>
      <c r="BH1" s="25" t="s">
        <v>322</v>
      </c>
      <c r="BI1" s="25" t="s">
        <v>323</v>
      </c>
      <c r="BJ1" s="25" t="s">
        <v>324</v>
      </c>
      <c r="BK1" s="25" t="s">
        <v>325</v>
      </c>
      <c r="BL1" s="25" t="s">
        <v>326</v>
      </c>
      <c r="BM1" s="25" t="s">
        <v>327</v>
      </c>
      <c r="BN1" s="25" t="s">
        <v>328</v>
      </c>
      <c r="BO1" s="25" t="s">
        <v>329</v>
      </c>
      <c r="BP1" s="108" t="s">
        <v>973</v>
      </c>
      <c r="BQ1" s="108" t="s">
        <v>977</v>
      </c>
      <c r="BR1" s="4" t="s">
        <v>560</v>
      </c>
      <c r="BS1" s="4" t="s">
        <v>563</v>
      </c>
      <c r="BT1" s="4" t="s">
        <v>568</v>
      </c>
      <c r="BU1" s="4" t="s">
        <v>566</v>
      </c>
      <c r="BV1" s="101" t="s">
        <v>980</v>
      </c>
      <c r="BW1" s="106" t="s">
        <v>981</v>
      </c>
    </row>
    <row r="2" spans="1:75" ht="12" thickBot="1" x14ac:dyDescent="0.25">
      <c r="A2" s="37" t="s">
        <v>634</v>
      </c>
      <c r="B2" s="37">
        <v>67.2</v>
      </c>
      <c r="C2" s="37">
        <v>3.9</v>
      </c>
      <c r="D2" s="37">
        <v>3.6</v>
      </c>
      <c r="E2" s="37">
        <v>4.2</v>
      </c>
      <c r="F2" s="37">
        <v>3.8</v>
      </c>
      <c r="G2" s="37">
        <v>3.2</v>
      </c>
      <c r="H2" s="37">
        <v>4.5</v>
      </c>
      <c r="I2" s="37">
        <v>4.5</v>
      </c>
      <c r="J2" s="37">
        <v>3.2</v>
      </c>
      <c r="K2" s="102">
        <v>51.593436592065778</v>
      </c>
      <c r="L2" s="102">
        <v>51.569302918858305</v>
      </c>
      <c r="M2" s="91">
        <v>82.2</v>
      </c>
      <c r="N2" s="91">
        <v>63.4</v>
      </c>
      <c r="O2" s="37">
        <v>1.7314000000000001</v>
      </c>
      <c r="P2" s="37">
        <v>1.7095</v>
      </c>
      <c r="Q2" s="37">
        <v>1.9904999999999999</v>
      </c>
      <c r="R2" s="37">
        <v>87.7</v>
      </c>
      <c r="S2" s="37">
        <v>6.4</v>
      </c>
      <c r="T2" s="37">
        <v>10.199999999999999</v>
      </c>
      <c r="U2" s="37">
        <v>3</v>
      </c>
      <c r="V2" s="37">
        <v>18.899999999999999</v>
      </c>
      <c r="W2" s="37">
        <v>25.1</v>
      </c>
      <c r="X2" s="37">
        <v>6.7</v>
      </c>
      <c r="Y2" s="37">
        <v>7.1999999999999993</v>
      </c>
      <c r="Z2" s="37">
        <v>14.399999999999999</v>
      </c>
      <c r="AA2" s="37">
        <v>17.599999999999998</v>
      </c>
      <c r="AB2" s="37">
        <v>10.9</v>
      </c>
      <c r="AC2" s="37">
        <v>34.599999999999994</v>
      </c>
      <c r="AD2" s="37">
        <v>11.4</v>
      </c>
      <c r="AE2" s="37">
        <v>8</v>
      </c>
      <c r="AF2" s="37">
        <v>9</v>
      </c>
      <c r="AG2" s="37">
        <v>8.6</v>
      </c>
      <c r="AH2" s="37">
        <v>10</v>
      </c>
      <c r="AI2" s="37">
        <v>27.800000000000004</v>
      </c>
      <c r="AJ2" s="37">
        <v>5.0999999999999996</v>
      </c>
      <c r="AK2" s="37">
        <v>6.4</v>
      </c>
      <c r="AL2" s="37">
        <v>17.899999999999999</v>
      </c>
      <c r="AM2" s="37">
        <v>23.3</v>
      </c>
      <c r="AN2" s="37">
        <v>12.2</v>
      </c>
      <c r="AO2" s="37">
        <v>34.200000000000003</v>
      </c>
      <c r="AP2" s="37">
        <v>16.5</v>
      </c>
      <c r="AQ2" s="37">
        <v>10.8</v>
      </c>
      <c r="AR2" s="86">
        <v>24.7</v>
      </c>
      <c r="AS2" s="86">
        <v>25.6</v>
      </c>
      <c r="AT2" s="86">
        <v>23.7</v>
      </c>
      <c r="AU2" s="86">
        <v>32.6</v>
      </c>
      <c r="AV2" s="86">
        <v>23.599999999999998</v>
      </c>
      <c r="AW2" s="86">
        <v>22.3</v>
      </c>
      <c r="AX2" s="86">
        <v>39</v>
      </c>
      <c r="AY2" s="86">
        <v>41.8</v>
      </c>
      <c r="AZ2" s="86">
        <v>36</v>
      </c>
      <c r="BA2" s="86">
        <v>39.4</v>
      </c>
      <c r="BB2" s="86">
        <v>41.199999999999996</v>
      </c>
      <c r="BC2" s="86">
        <v>34.799999999999997</v>
      </c>
      <c r="BD2" s="37">
        <v>1.7000000000000002</v>
      </c>
      <c r="BE2" s="37">
        <v>0.4</v>
      </c>
      <c r="BF2" s="37">
        <v>3</v>
      </c>
      <c r="BG2" s="37">
        <v>2.5</v>
      </c>
      <c r="BH2" s="37">
        <v>2</v>
      </c>
      <c r="BI2" s="37">
        <v>0.70000000000000007</v>
      </c>
      <c r="BJ2" s="37">
        <v>40.5</v>
      </c>
      <c r="BK2" s="37">
        <v>45.9</v>
      </c>
      <c r="BL2" s="37">
        <v>35.199999999999996</v>
      </c>
      <c r="BM2" s="37">
        <v>32</v>
      </c>
      <c r="BN2" s="37">
        <v>39.5</v>
      </c>
      <c r="BO2" s="37">
        <v>45.300000000000004</v>
      </c>
      <c r="BP2" s="101">
        <v>235.7</v>
      </c>
      <c r="BQ2" s="101">
        <v>171.9</v>
      </c>
      <c r="BR2" s="84">
        <v>5.7</v>
      </c>
      <c r="BS2" s="37">
        <v>6.6</v>
      </c>
      <c r="BT2" s="37">
        <v>4.9000000000000004</v>
      </c>
      <c r="BU2" s="37">
        <v>73</v>
      </c>
      <c r="BV2" s="107">
        <v>0.35982616113059113</v>
      </c>
      <c r="BW2" s="94">
        <v>13</v>
      </c>
    </row>
    <row r="3" spans="1:75" ht="11.25" x14ac:dyDescent="0.2">
      <c r="A3" s="37" t="s">
        <v>635</v>
      </c>
      <c r="B3" s="37">
        <v>70.400000000000006</v>
      </c>
      <c r="C3" s="37">
        <v>3.6</v>
      </c>
      <c r="D3" s="37">
        <v>2.2000000000000002</v>
      </c>
      <c r="E3" s="37">
        <v>4.8</v>
      </c>
      <c r="F3" s="37">
        <v>6</v>
      </c>
      <c r="G3" s="37">
        <v>4.3999999999999995</v>
      </c>
      <c r="H3" s="37">
        <v>2</v>
      </c>
      <c r="I3" s="37">
        <v>2.1</v>
      </c>
      <c r="J3" s="37">
        <v>4.5</v>
      </c>
      <c r="K3" s="103">
        <v>50.551668928961206</v>
      </c>
      <c r="L3" s="103">
        <v>52.350649900163667</v>
      </c>
      <c r="M3" s="91">
        <v>46.2</v>
      </c>
      <c r="N3" s="91">
        <v>31.4</v>
      </c>
      <c r="O3" s="37">
        <v>1.5423</v>
      </c>
      <c r="P3" s="37">
        <v>1.5389999999999999</v>
      </c>
      <c r="Q3" s="37">
        <v>1.6133999999999999</v>
      </c>
      <c r="R3" s="37">
        <v>0</v>
      </c>
      <c r="S3" s="37">
        <v>9.1</v>
      </c>
      <c r="T3" s="37">
        <v>2.7</v>
      </c>
      <c r="U3" s="37">
        <v>0.3</v>
      </c>
      <c r="V3" s="37">
        <v>5</v>
      </c>
      <c r="W3" s="37">
        <v>0.6</v>
      </c>
      <c r="X3" s="37">
        <v>3.8</v>
      </c>
      <c r="Y3" s="37">
        <v>0.8</v>
      </c>
      <c r="Z3" s="37">
        <v>14.399999999999999</v>
      </c>
      <c r="AA3" s="37">
        <v>14.6</v>
      </c>
      <c r="AB3" s="37">
        <v>14.2</v>
      </c>
      <c r="AC3" s="37">
        <v>21.7</v>
      </c>
      <c r="AD3" s="37">
        <v>14.6</v>
      </c>
      <c r="AE3" s="37">
        <v>7.8</v>
      </c>
      <c r="AF3" s="37">
        <v>8.7999999999999989</v>
      </c>
      <c r="AG3" s="37">
        <v>7.7</v>
      </c>
      <c r="AH3" s="37">
        <v>8.6</v>
      </c>
      <c r="AI3" s="37">
        <v>8.6</v>
      </c>
      <c r="AJ3" s="37">
        <v>8.7999999999999989</v>
      </c>
      <c r="AK3" s="37">
        <v>5.3</v>
      </c>
      <c r="AL3" s="37">
        <v>22.5</v>
      </c>
      <c r="AM3" s="37">
        <v>27.500000000000004</v>
      </c>
      <c r="AN3" s="37">
        <v>18.399999999999999</v>
      </c>
      <c r="AO3" s="37">
        <v>15.8</v>
      </c>
      <c r="AP3" s="37">
        <v>26.700000000000003</v>
      </c>
      <c r="AQ3" s="37">
        <v>7.3999999999999995</v>
      </c>
      <c r="AR3" s="86">
        <v>19.2</v>
      </c>
      <c r="AS3" s="86">
        <v>17.399999999999999</v>
      </c>
      <c r="AT3" s="86">
        <v>20.599999999999998</v>
      </c>
      <c r="AU3" s="86">
        <v>20.8</v>
      </c>
      <c r="AV3" s="86">
        <v>15.7</v>
      </c>
      <c r="AW3" s="86">
        <v>20.5</v>
      </c>
      <c r="AX3" s="86">
        <v>51.5</v>
      </c>
      <c r="AY3" s="86">
        <v>59.199999999999996</v>
      </c>
      <c r="AZ3" s="86">
        <v>45.2</v>
      </c>
      <c r="BA3" s="86">
        <v>55.900000000000006</v>
      </c>
      <c r="BB3" s="86">
        <v>51.2</v>
      </c>
      <c r="BC3" s="86">
        <v>53.900000000000006</v>
      </c>
      <c r="BD3" s="37">
        <v>2.5</v>
      </c>
      <c r="BE3" s="37">
        <v>3.8</v>
      </c>
      <c r="BF3" s="37">
        <v>1.4000000000000001</v>
      </c>
      <c r="BG3" s="37">
        <v>4.5</v>
      </c>
      <c r="BH3" s="37">
        <v>2.4</v>
      </c>
      <c r="BI3" s="37">
        <v>0.6</v>
      </c>
      <c r="BJ3" s="37">
        <v>52.1</v>
      </c>
      <c r="BK3" s="37">
        <v>55.7</v>
      </c>
      <c r="BL3" s="37">
        <v>48.5</v>
      </c>
      <c r="BM3" s="37">
        <v>83.2</v>
      </c>
      <c r="BN3" s="37">
        <v>44.800000000000004</v>
      </c>
      <c r="BO3" s="37">
        <v>51</v>
      </c>
      <c r="BP3" s="101">
        <v>222.4</v>
      </c>
      <c r="BQ3" s="101">
        <v>164.5</v>
      </c>
      <c r="BR3" s="84">
        <v>3.9</v>
      </c>
      <c r="BS3" s="37">
        <v>4.2</v>
      </c>
      <c r="BT3" s="37">
        <v>3.6</v>
      </c>
      <c r="BU3" s="37">
        <v>67.400000000000006</v>
      </c>
      <c r="BV3" s="107">
        <v>0.17857096016397864</v>
      </c>
      <c r="BW3" s="94">
        <v>15</v>
      </c>
    </row>
    <row r="4" spans="1:75" ht="11.25" x14ac:dyDescent="0.2">
      <c r="A4" s="37" t="s">
        <v>636</v>
      </c>
      <c r="B4" s="37">
        <v>69.400000000000006</v>
      </c>
      <c r="C4" s="37">
        <v>3.6</v>
      </c>
      <c r="D4" s="37">
        <v>1.9</v>
      </c>
      <c r="E4" s="37">
        <v>5.0999999999999996</v>
      </c>
      <c r="F4" s="37">
        <v>7.6</v>
      </c>
      <c r="G4" s="37">
        <v>2.9000000000000004</v>
      </c>
      <c r="H4" s="37">
        <v>4</v>
      </c>
      <c r="I4" s="37">
        <v>3.4000000000000004</v>
      </c>
      <c r="J4" s="37">
        <v>1.9</v>
      </c>
      <c r="K4" s="104">
        <v>50.863185387009878</v>
      </c>
      <c r="L4" s="104">
        <v>49.061925851816348</v>
      </c>
      <c r="M4" s="91">
        <v>40.799999999999997</v>
      </c>
      <c r="N4" s="91">
        <v>20.6</v>
      </c>
      <c r="O4" s="37">
        <v>1.7257</v>
      </c>
      <c r="P4" s="37">
        <v>1.7257</v>
      </c>
      <c r="R4" s="37">
        <v>10.199999999999999</v>
      </c>
      <c r="S4" s="37">
        <v>8.4</v>
      </c>
      <c r="T4" s="37">
        <v>11.899999999999999</v>
      </c>
      <c r="U4" s="37">
        <v>2.2999999999999998</v>
      </c>
      <c r="V4" s="37">
        <v>20.7</v>
      </c>
      <c r="W4" s="37">
        <v>19.3</v>
      </c>
      <c r="X4" s="37">
        <v>14.099999999999998</v>
      </c>
      <c r="Y4" s="37">
        <v>5.6000000000000005</v>
      </c>
      <c r="Z4" s="37">
        <v>13.200000000000001</v>
      </c>
      <c r="AA4" s="37">
        <v>13.5</v>
      </c>
      <c r="AB4" s="37">
        <v>12.9</v>
      </c>
      <c r="AC4" s="37">
        <v>39.5</v>
      </c>
      <c r="AD4" s="37">
        <v>13.900000000000002</v>
      </c>
      <c r="AE4" s="37">
        <v>3.4000000000000004</v>
      </c>
      <c r="AF4" s="37">
        <v>9.6</v>
      </c>
      <c r="AG4" s="37">
        <v>10.4</v>
      </c>
      <c r="AH4" s="37">
        <v>8.3000000000000007</v>
      </c>
      <c r="AI4" s="37">
        <v>22.8</v>
      </c>
      <c r="AJ4" s="37">
        <v>9.7000000000000011</v>
      </c>
      <c r="AK4" s="37">
        <v>4</v>
      </c>
      <c r="AL4" s="37">
        <v>21.099999999999998</v>
      </c>
      <c r="AM4" s="37">
        <v>23.799999999999997</v>
      </c>
      <c r="AN4" s="37">
        <v>18.8</v>
      </c>
      <c r="AO4" s="37">
        <v>55.000000000000007</v>
      </c>
      <c r="AP4" s="37">
        <v>21</v>
      </c>
      <c r="AQ4" s="37">
        <v>10.199999999999999</v>
      </c>
      <c r="AR4" s="86">
        <v>24.7</v>
      </c>
      <c r="AS4" s="86">
        <v>20.7</v>
      </c>
      <c r="AT4" s="86">
        <v>28.199999999999996</v>
      </c>
      <c r="AU4" s="86">
        <v>35.799999999999997</v>
      </c>
      <c r="AV4" s="86">
        <v>27.500000000000004</v>
      </c>
      <c r="AW4" s="86">
        <v>15.4</v>
      </c>
      <c r="AX4" s="86">
        <v>37.200000000000003</v>
      </c>
      <c r="AY4" s="86">
        <v>39.300000000000004</v>
      </c>
      <c r="AZ4" s="86">
        <v>35.4</v>
      </c>
      <c r="BA4" s="86">
        <v>27.800000000000004</v>
      </c>
      <c r="BB4" s="86">
        <v>36</v>
      </c>
      <c r="BC4" s="86">
        <v>42.8</v>
      </c>
      <c r="BD4" s="37">
        <v>2.8000000000000003</v>
      </c>
      <c r="BE4" s="37">
        <v>3.3000000000000003</v>
      </c>
      <c r="BF4" s="37">
        <v>2.4</v>
      </c>
      <c r="BG4" s="37">
        <v>13.700000000000001</v>
      </c>
      <c r="BH4" s="37">
        <v>2.5</v>
      </c>
      <c r="BI4" s="37">
        <v>0</v>
      </c>
      <c r="BJ4" s="37">
        <v>33.300000000000004</v>
      </c>
      <c r="BK4" s="37">
        <v>25.4</v>
      </c>
      <c r="BL4" s="37">
        <v>41.9</v>
      </c>
      <c r="BM4" s="37">
        <v>58.599999999999994</v>
      </c>
      <c r="BN4" s="37">
        <v>32.4</v>
      </c>
      <c r="BO4" s="37">
        <v>26.1</v>
      </c>
      <c r="BP4" s="101">
        <v>266.8</v>
      </c>
      <c r="BQ4" s="101">
        <v>194.2</v>
      </c>
      <c r="BR4" s="84">
        <v>4.5999999999999996</v>
      </c>
      <c r="BS4" s="37">
        <v>5</v>
      </c>
      <c r="BT4" s="37">
        <v>4.2</v>
      </c>
      <c r="BU4" s="37">
        <v>67.400000000000006</v>
      </c>
      <c r="BV4" s="107">
        <v>0.69888994354832368</v>
      </c>
      <c r="BW4" s="94">
        <v>2</v>
      </c>
    </row>
    <row r="5" spans="1:75" ht="11.25" x14ac:dyDescent="0.2">
      <c r="A5" s="37" t="s">
        <v>637</v>
      </c>
      <c r="B5" s="37">
        <v>62.7</v>
      </c>
      <c r="C5" s="37">
        <v>3.6</v>
      </c>
      <c r="D5" s="37">
        <v>3.1</v>
      </c>
      <c r="E5" s="37">
        <v>4</v>
      </c>
      <c r="F5" s="37">
        <v>5.4</v>
      </c>
      <c r="G5" s="37">
        <v>5.7</v>
      </c>
      <c r="H5" s="37">
        <v>3</v>
      </c>
      <c r="I5" s="37">
        <v>2.1999999999999997</v>
      </c>
      <c r="J5" s="37">
        <v>1.4000000000000001</v>
      </c>
      <c r="K5" s="104">
        <v>50.204535671984324</v>
      </c>
      <c r="L5" s="104">
        <v>51.035872998252565</v>
      </c>
      <c r="M5" s="91">
        <v>24.1</v>
      </c>
      <c r="N5" s="91">
        <v>21.9</v>
      </c>
      <c r="O5" s="37">
        <v>1.748</v>
      </c>
      <c r="P5" s="37">
        <v>1.756</v>
      </c>
      <c r="Q5" s="37">
        <v>1.651</v>
      </c>
      <c r="R5" s="37">
        <v>41.4</v>
      </c>
      <c r="S5" s="37">
        <v>10.3</v>
      </c>
      <c r="T5" s="37">
        <v>13.600000000000001</v>
      </c>
      <c r="U5" s="37">
        <v>7.9</v>
      </c>
      <c r="V5" s="37">
        <v>20.8</v>
      </c>
      <c r="W5" s="37">
        <v>17.2</v>
      </c>
      <c r="X5" s="37">
        <v>14.2</v>
      </c>
      <c r="Y5" s="37">
        <v>8.3000000000000007</v>
      </c>
      <c r="Z5" s="37">
        <v>16.3</v>
      </c>
      <c r="AA5" s="37">
        <v>17.7</v>
      </c>
      <c r="AB5" s="37">
        <v>14.6</v>
      </c>
      <c r="AC5" s="37">
        <v>27</v>
      </c>
      <c r="AD5" s="37">
        <v>15.299999999999999</v>
      </c>
      <c r="AE5" s="37">
        <v>9.1</v>
      </c>
      <c r="AF5" s="37">
        <v>10.5</v>
      </c>
      <c r="AG5" s="37">
        <v>11</v>
      </c>
      <c r="AH5" s="37">
        <v>9.3000000000000007</v>
      </c>
      <c r="AI5" s="37">
        <v>13.5</v>
      </c>
      <c r="AJ5" s="37">
        <v>9.5</v>
      </c>
      <c r="AK5" s="37">
        <v>10.199999999999999</v>
      </c>
      <c r="AL5" s="37">
        <v>26.400000000000002</v>
      </c>
      <c r="AM5" s="37">
        <v>19.7</v>
      </c>
      <c r="AN5" s="37">
        <v>35.4</v>
      </c>
      <c r="AO5" s="37">
        <v>53.5</v>
      </c>
      <c r="AP5" s="37">
        <v>22.5</v>
      </c>
      <c r="AQ5" s="37">
        <v>8.5</v>
      </c>
      <c r="AR5" s="86">
        <v>30</v>
      </c>
      <c r="AS5" s="86">
        <v>26</v>
      </c>
      <c r="AT5" s="86">
        <v>35.199999999999996</v>
      </c>
      <c r="AU5" s="86">
        <v>32.200000000000003</v>
      </c>
      <c r="AV5" s="86">
        <v>29.599999999999998</v>
      </c>
      <c r="AW5" s="86">
        <v>30.7</v>
      </c>
      <c r="AX5" s="86">
        <v>45.9</v>
      </c>
      <c r="AY5" s="86">
        <v>50</v>
      </c>
      <c r="AZ5" s="86">
        <v>40.699999999999996</v>
      </c>
      <c r="BA5" s="86">
        <v>51</v>
      </c>
      <c r="BB5" s="86">
        <v>46.7</v>
      </c>
      <c r="BC5" s="86">
        <v>37.6</v>
      </c>
      <c r="BD5" s="37">
        <v>2.5</v>
      </c>
      <c r="BE5" s="37">
        <v>0.3</v>
      </c>
      <c r="BF5" s="37">
        <v>5.5</v>
      </c>
      <c r="BG5" s="37">
        <v>10.100000000000001</v>
      </c>
      <c r="BH5" s="37">
        <v>1.3</v>
      </c>
      <c r="BI5" s="37">
        <v>0</v>
      </c>
      <c r="BJ5" s="37">
        <v>42.6</v>
      </c>
      <c r="BK5" s="37">
        <v>44.4</v>
      </c>
      <c r="BL5" s="37">
        <v>40.6</v>
      </c>
      <c r="BM5" s="37">
        <v>42.6</v>
      </c>
      <c r="BN5" s="37">
        <v>41.9</v>
      </c>
      <c r="BO5" s="37">
        <v>41.9</v>
      </c>
      <c r="BP5" s="101">
        <v>215.1</v>
      </c>
      <c r="BQ5" s="101">
        <v>166.7</v>
      </c>
      <c r="BR5" s="84">
        <v>4.9000000000000004</v>
      </c>
      <c r="BS5" s="37">
        <v>5.5</v>
      </c>
      <c r="BT5" s="37">
        <v>4.3</v>
      </c>
      <c r="BU5" s="37">
        <v>70.599999999999994</v>
      </c>
      <c r="BV5" s="107">
        <v>0.67262772966568862</v>
      </c>
      <c r="BW5" s="94">
        <v>3</v>
      </c>
    </row>
    <row r="6" spans="1:75" ht="11.25" x14ac:dyDescent="0.2">
      <c r="A6" s="37" t="s">
        <v>638</v>
      </c>
      <c r="B6" s="37">
        <v>63.7</v>
      </c>
      <c r="C6" s="37">
        <v>4.9000000000000004</v>
      </c>
      <c r="D6" s="37">
        <v>4.2</v>
      </c>
      <c r="E6" s="37">
        <v>5.6</v>
      </c>
      <c r="F6" s="37">
        <v>7.6</v>
      </c>
      <c r="G6" s="37">
        <v>5.0999999999999996</v>
      </c>
      <c r="H6" s="37">
        <v>4.1000000000000005</v>
      </c>
      <c r="I6" s="37">
        <v>3.5000000000000004</v>
      </c>
      <c r="J6" s="37">
        <v>3.4000000000000004</v>
      </c>
      <c r="K6" s="104">
        <v>52.00832066203089</v>
      </c>
      <c r="L6" s="104">
        <v>50.093687495598957</v>
      </c>
      <c r="M6" s="91">
        <v>25.3</v>
      </c>
      <c r="N6" s="91">
        <v>19.2</v>
      </c>
      <c r="O6" s="37">
        <v>1.6285000000000001</v>
      </c>
      <c r="P6" s="37">
        <v>1.6197999999999999</v>
      </c>
      <c r="Q6" s="37">
        <v>1.6618999999999999</v>
      </c>
      <c r="R6" s="37">
        <v>28.5</v>
      </c>
      <c r="S6" s="37">
        <v>7.5</v>
      </c>
      <c r="T6" s="37">
        <v>12.7</v>
      </c>
      <c r="U6" s="37">
        <v>11.5</v>
      </c>
      <c r="V6" s="37">
        <v>13.900000000000002</v>
      </c>
      <c r="W6" s="37">
        <v>12.5</v>
      </c>
      <c r="X6" s="37">
        <v>15.5</v>
      </c>
      <c r="Y6" s="37">
        <v>4.3</v>
      </c>
      <c r="Z6" s="37">
        <v>13</v>
      </c>
      <c r="AA6" s="37">
        <v>13.700000000000001</v>
      </c>
      <c r="AB6" s="37">
        <v>12.3</v>
      </c>
      <c r="AC6" s="37">
        <v>35.699999999999996</v>
      </c>
      <c r="AD6" s="37">
        <v>6.1</v>
      </c>
      <c r="AE6" s="37">
        <v>10.4</v>
      </c>
      <c r="AF6" s="37">
        <v>7.9</v>
      </c>
      <c r="AG6" s="37">
        <v>11.4</v>
      </c>
      <c r="AH6" s="37">
        <v>7.5</v>
      </c>
      <c r="AI6" s="37">
        <v>33.6</v>
      </c>
      <c r="AJ6" s="37">
        <v>3.5000000000000004</v>
      </c>
      <c r="AK6" s="37">
        <v>1.2</v>
      </c>
      <c r="AL6" s="37">
        <v>20.8</v>
      </c>
      <c r="AM6" s="37">
        <v>20.5</v>
      </c>
      <c r="AN6" s="37">
        <v>21</v>
      </c>
      <c r="AO6" s="37">
        <v>50.3</v>
      </c>
      <c r="AP6" s="37">
        <v>15.1</v>
      </c>
      <c r="AQ6" s="37">
        <v>10.100000000000001</v>
      </c>
      <c r="AR6" s="86">
        <v>25.2</v>
      </c>
      <c r="AS6" s="86">
        <v>17.5</v>
      </c>
      <c r="AT6" s="86">
        <v>31.8</v>
      </c>
      <c r="AU6" s="86">
        <v>30.099999999999998</v>
      </c>
      <c r="AV6" s="86">
        <v>26</v>
      </c>
      <c r="AW6" s="86">
        <v>17.399999999999999</v>
      </c>
      <c r="AX6" s="86">
        <v>39.6</v>
      </c>
      <c r="AY6" s="86">
        <v>41.5</v>
      </c>
      <c r="AZ6" s="86">
        <v>38</v>
      </c>
      <c r="BA6" s="86">
        <v>46</v>
      </c>
      <c r="BB6" s="86">
        <v>35.699999999999996</v>
      </c>
      <c r="BC6" s="86">
        <v>47.199999999999996</v>
      </c>
      <c r="BD6" s="37">
        <v>1.7000000000000002</v>
      </c>
      <c r="BE6" s="37">
        <v>0</v>
      </c>
      <c r="BF6" s="37">
        <v>3.2</v>
      </c>
      <c r="BG6" s="37">
        <v>5.0999999999999996</v>
      </c>
      <c r="BH6" s="37">
        <v>0.3</v>
      </c>
      <c r="BI6" s="37">
        <v>3.1</v>
      </c>
      <c r="BJ6" s="37">
        <v>36.1</v>
      </c>
      <c r="BK6" s="37">
        <v>44.4</v>
      </c>
      <c r="BL6" s="37">
        <v>28.1</v>
      </c>
      <c r="BM6" s="37">
        <v>62.5</v>
      </c>
      <c r="BN6" s="37">
        <v>30.9</v>
      </c>
      <c r="BO6" s="37">
        <v>30.3</v>
      </c>
      <c r="BP6" s="101">
        <v>205.6</v>
      </c>
      <c r="BQ6" s="101">
        <v>172.2</v>
      </c>
      <c r="BR6" s="84">
        <v>5.0999999999999996</v>
      </c>
      <c r="BS6" s="37">
        <v>5.7</v>
      </c>
      <c r="BT6" s="37">
        <v>4.5</v>
      </c>
      <c r="BU6" s="37">
        <v>76.5</v>
      </c>
      <c r="BV6" s="107">
        <v>0.98878053274192812</v>
      </c>
      <c r="BW6" s="94">
        <v>1</v>
      </c>
    </row>
    <row r="7" spans="1:75" ht="11.25" x14ac:dyDescent="0.2">
      <c r="A7" s="37" t="s">
        <v>639</v>
      </c>
      <c r="B7" s="37">
        <v>64.7</v>
      </c>
      <c r="C7" s="37">
        <v>4.8</v>
      </c>
      <c r="D7" s="37">
        <v>3.7</v>
      </c>
      <c r="E7" s="37">
        <v>5.8</v>
      </c>
      <c r="F7" s="37">
        <v>6.7</v>
      </c>
      <c r="G7" s="37">
        <v>5</v>
      </c>
      <c r="H7" s="37">
        <v>5</v>
      </c>
      <c r="I7" s="37">
        <v>4.1000000000000005</v>
      </c>
      <c r="J7" s="37">
        <v>3</v>
      </c>
      <c r="K7" s="104">
        <v>51.047446208807862</v>
      </c>
      <c r="L7" s="104">
        <v>50.061088941911855</v>
      </c>
      <c r="M7" s="91">
        <v>28.7</v>
      </c>
      <c r="N7" s="91">
        <v>30.2</v>
      </c>
      <c r="O7" s="37">
        <v>1.7733000000000001</v>
      </c>
      <c r="P7" s="37">
        <v>1.786</v>
      </c>
      <c r="Q7" s="37">
        <v>1.6334</v>
      </c>
      <c r="R7" s="37">
        <v>12.9</v>
      </c>
      <c r="S7" s="37">
        <v>7.3</v>
      </c>
      <c r="T7" s="37">
        <v>18.7</v>
      </c>
      <c r="U7" s="37">
        <v>4.5999999999999996</v>
      </c>
      <c r="V7" s="37">
        <v>32.1</v>
      </c>
      <c r="W7" s="37">
        <v>22.1</v>
      </c>
      <c r="X7" s="37">
        <v>24.9</v>
      </c>
      <c r="Y7" s="37">
        <v>6.1</v>
      </c>
      <c r="Z7" s="37">
        <v>12.9</v>
      </c>
      <c r="AA7" s="37">
        <v>12.6</v>
      </c>
      <c r="AB7" s="37">
        <v>13.200000000000001</v>
      </c>
      <c r="AC7" s="37">
        <v>27.500000000000004</v>
      </c>
      <c r="AD7" s="37">
        <v>11.700000000000001</v>
      </c>
      <c r="AE7" s="37">
        <v>6.4</v>
      </c>
      <c r="AF7" s="37">
        <v>9.9</v>
      </c>
      <c r="AG7" s="37">
        <v>10.100000000000001</v>
      </c>
      <c r="AH7" s="37">
        <v>9.6</v>
      </c>
      <c r="AI7" s="37">
        <v>19.2</v>
      </c>
      <c r="AJ7" s="37">
        <v>8.6</v>
      </c>
      <c r="AK7" s="37">
        <v>6.2</v>
      </c>
      <c r="AL7" s="37">
        <v>27.400000000000002</v>
      </c>
      <c r="AM7" s="37">
        <v>24.7</v>
      </c>
      <c r="AN7" s="37">
        <v>29.799999999999997</v>
      </c>
      <c r="AO7" s="37">
        <v>47.3</v>
      </c>
      <c r="AP7" s="37">
        <v>26.6</v>
      </c>
      <c r="AQ7" s="37">
        <v>17.100000000000001</v>
      </c>
      <c r="AR7" s="86">
        <v>18.2</v>
      </c>
      <c r="AS7" s="86">
        <v>12.6</v>
      </c>
      <c r="AT7" s="86">
        <v>23.200000000000003</v>
      </c>
      <c r="AU7" s="86">
        <v>28.799999999999997</v>
      </c>
      <c r="AV7" s="86">
        <v>21.099999999999998</v>
      </c>
      <c r="AW7" s="86">
        <v>7.3999999999999995</v>
      </c>
      <c r="AX7" s="86">
        <v>47.599999999999994</v>
      </c>
      <c r="AY7" s="86">
        <v>54.900000000000006</v>
      </c>
      <c r="AZ7" s="86">
        <v>41.099999999999994</v>
      </c>
      <c r="BA7" s="86">
        <v>49.3</v>
      </c>
      <c r="BB7" s="86">
        <v>46.300000000000004</v>
      </c>
      <c r="BC7" s="86">
        <v>48.3</v>
      </c>
      <c r="BD7" s="37">
        <v>1.7000000000000002</v>
      </c>
      <c r="BE7" s="37">
        <v>2.4</v>
      </c>
      <c r="BF7" s="37">
        <v>1.0999999999999999</v>
      </c>
      <c r="BG7" s="37">
        <v>5.8000000000000007</v>
      </c>
      <c r="BH7" s="37">
        <v>1.2</v>
      </c>
      <c r="BI7" s="37">
        <v>0.5</v>
      </c>
      <c r="BJ7" s="37">
        <v>41.4</v>
      </c>
      <c r="BK7" s="37">
        <v>32.300000000000004</v>
      </c>
      <c r="BL7" s="37">
        <v>51.300000000000004</v>
      </c>
      <c r="BM7" s="37">
        <v>51.2</v>
      </c>
      <c r="BN7" s="37">
        <v>39.6</v>
      </c>
      <c r="BO7" s="37">
        <v>37.700000000000003</v>
      </c>
      <c r="BP7" s="101">
        <v>235.3</v>
      </c>
      <c r="BQ7" s="101">
        <v>183.7</v>
      </c>
      <c r="BR7" s="84">
        <v>6.2</v>
      </c>
      <c r="BS7" s="37">
        <v>6.6</v>
      </c>
      <c r="BT7" s="37">
        <v>5.8</v>
      </c>
      <c r="BU7" s="37">
        <v>79.3</v>
      </c>
      <c r="BV7" s="107">
        <v>0.43320920079861935</v>
      </c>
      <c r="BW7" s="94">
        <v>8</v>
      </c>
    </row>
    <row r="8" spans="1:75" ht="11.25" x14ac:dyDescent="0.2">
      <c r="A8" s="37" t="s">
        <v>640</v>
      </c>
      <c r="B8" s="37">
        <v>61.7</v>
      </c>
      <c r="C8" s="37">
        <v>5.8</v>
      </c>
      <c r="D8" s="37">
        <v>5</v>
      </c>
      <c r="E8" s="37">
        <v>6.6</v>
      </c>
      <c r="F8" s="37">
        <v>9.1999999999999993</v>
      </c>
      <c r="G8" s="37">
        <v>5.6000000000000005</v>
      </c>
      <c r="H8" s="37">
        <v>6.1</v>
      </c>
      <c r="I8" s="37">
        <v>4.7</v>
      </c>
      <c r="J8" s="37">
        <v>2.9000000000000004</v>
      </c>
      <c r="K8" s="104">
        <v>47.536683780019494</v>
      </c>
      <c r="L8" s="104">
        <v>50.905909636667623</v>
      </c>
      <c r="M8" s="91">
        <v>15.8</v>
      </c>
      <c r="N8" s="91">
        <v>17.8</v>
      </c>
      <c r="O8" s="37">
        <v>1.8143</v>
      </c>
      <c r="P8" s="37">
        <v>1.7811999999999999</v>
      </c>
      <c r="Q8" s="37">
        <v>1.8962000000000001</v>
      </c>
      <c r="R8" s="37">
        <v>23.6</v>
      </c>
      <c r="S8" s="37">
        <v>8.1999999999999993</v>
      </c>
      <c r="T8" s="37">
        <v>10.6</v>
      </c>
      <c r="U8" s="37">
        <v>3.1</v>
      </c>
      <c r="V8" s="37">
        <v>19.2</v>
      </c>
      <c r="W8" s="37">
        <v>13.5</v>
      </c>
      <c r="X8" s="37">
        <v>11</v>
      </c>
      <c r="Y8" s="37">
        <v>6.5</v>
      </c>
      <c r="Z8" s="37">
        <v>15.5</v>
      </c>
      <c r="AA8" s="37">
        <v>17.5</v>
      </c>
      <c r="AB8" s="37">
        <v>13.200000000000001</v>
      </c>
      <c r="AC8" s="37">
        <v>31</v>
      </c>
      <c r="AD8" s="37">
        <v>12.2</v>
      </c>
      <c r="AE8" s="37">
        <v>5.8999999999999995</v>
      </c>
      <c r="AF8" s="37">
        <v>12.6</v>
      </c>
      <c r="AG8" s="37">
        <v>16</v>
      </c>
      <c r="AH8" s="37">
        <v>8.5</v>
      </c>
      <c r="AI8" s="37">
        <v>22.2</v>
      </c>
      <c r="AJ8" s="37">
        <v>12.1</v>
      </c>
      <c r="AK8" s="37">
        <v>2</v>
      </c>
      <c r="AL8" s="37">
        <v>34</v>
      </c>
      <c r="AM8" s="37">
        <v>29.4</v>
      </c>
      <c r="AN8" s="37">
        <v>39.5</v>
      </c>
      <c r="AO8" s="37">
        <v>42</v>
      </c>
      <c r="AP8" s="37">
        <v>30.2</v>
      </c>
      <c r="AQ8" s="37">
        <v>33.700000000000003</v>
      </c>
      <c r="AR8" s="86">
        <v>25.3</v>
      </c>
      <c r="AS8" s="86">
        <v>15.9</v>
      </c>
      <c r="AT8" s="86">
        <v>36.9</v>
      </c>
      <c r="AU8" s="86">
        <v>32.1</v>
      </c>
      <c r="AV8" s="86">
        <v>18.399999999999999</v>
      </c>
      <c r="AW8" s="86">
        <v>33.200000000000003</v>
      </c>
      <c r="AX8" s="86">
        <v>44.5</v>
      </c>
      <c r="AY8" s="86">
        <v>48.699999999999996</v>
      </c>
      <c r="AZ8" s="86">
        <v>39.4</v>
      </c>
      <c r="BA8" s="86">
        <v>31.6</v>
      </c>
      <c r="BB8" s="86">
        <v>51.6</v>
      </c>
      <c r="BC8" s="86">
        <v>42.9</v>
      </c>
      <c r="BD8" s="37">
        <v>3.2</v>
      </c>
      <c r="BE8" s="37">
        <v>1.5</v>
      </c>
      <c r="BF8" s="37">
        <v>5.4</v>
      </c>
      <c r="BG8" s="37">
        <v>11.1</v>
      </c>
      <c r="BH8" s="37">
        <v>0.6</v>
      </c>
      <c r="BI8" s="37">
        <v>0</v>
      </c>
      <c r="BJ8" s="37">
        <v>28.799999999999997</v>
      </c>
      <c r="BK8" s="37">
        <v>30.3</v>
      </c>
      <c r="BL8" s="37">
        <v>26.700000000000003</v>
      </c>
      <c r="BM8" s="37">
        <v>34.4</v>
      </c>
      <c r="BN8" s="37">
        <v>32.800000000000004</v>
      </c>
      <c r="BO8" s="37">
        <v>12.4</v>
      </c>
      <c r="BP8" s="101">
        <v>218.7</v>
      </c>
      <c r="BQ8" s="101">
        <v>167.8</v>
      </c>
      <c r="BR8" s="84">
        <v>5.4</v>
      </c>
      <c r="BS8" s="37">
        <v>6</v>
      </c>
      <c r="BT8" s="37">
        <v>4.8</v>
      </c>
      <c r="BU8" s="37">
        <v>74</v>
      </c>
      <c r="BV8" s="107">
        <v>0.37088637126769242</v>
      </c>
      <c r="BW8" s="94">
        <v>12</v>
      </c>
    </row>
    <row r="9" spans="1:75" ht="11.25" x14ac:dyDescent="0.2">
      <c r="A9" s="37" t="s">
        <v>641</v>
      </c>
      <c r="B9" s="37">
        <v>62.9</v>
      </c>
      <c r="C9" s="37">
        <v>7.2</v>
      </c>
      <c r="D9" s="37">
        <v>6.1</v>
      </c>
      <c r="E9" s="37">
        <v>8.1999999999999993</v>
      </c>
      <c r="F9" s="37">
        <v>8.2000000000000011</v>
      </c>
      <c r="G9" s="37">
        <v>7.1999999999999993</v>
      </c>
      <c r="H9" s="37">
        <v>7.3999999999999995</v>
      </c>
      <c r="I9" s="37">
        <v>5.7</v>
      </c>
      <c r="J9" s="37">
        <v>6</v>
      </c>
      <c r="K9" s="104">
        <v>48.313028874156515</v>
      </c>
      <c r="L9" s="104">
        <v>48.809903531395861</v>
      </c>
      <c r="M9" s="91">
        <v>14.4</v>
      </c>
      <c r="N9" s="91">
        <v>13.6</v>
      </c>
      <c r="O9" s="37">
        <v>1.8864000000000001</v>
      </c>
      <c r="P9" s="37">
        <v>1.8848</v>
      </c>
      <c r="Q9" s="37">
        <v>1.8896999999999999</v>
      </c>
      <c r="R9" s="37">
        <v>7.1</v>
      </c>
      <c r="S9" s="37">
        <v>8.6999999999999993</v>
      </c>
      <c r="T9" s="37">
        <v>20.3</v>
      </c>
      <c r="U9" s="37">
        <v>12.6</v>
      </c>
      <c r="V9" s="37">
        <v>28.4</v>
      </c>
      <c r="W9" s="37">
        <v>18.899999999999999</v>
      </c>
      <c r="X9" s="37">
        <v>20</v>
      </c>
      <c r="Y9" s="37">
        <v>23.1</v>
      </c>
      <c r="Z9" s="37">
        <v>11.799999999999999</v>
      </c>
      <c r="AA9" s="37">
        <v>13.200000000000001</v>
      </c>
      <c r="AB9" s="37">
        <v>10.4</v>
      </c>
      <c r="AC9" s="37">
        <v>25.5</v>
      </c>
      <c r="AD9" s="37">
        <v>5.6000000000000005</v>
      </c>
      <c r="AE9" s="37">
        <v>4.2</v>
      </c>
      <c r="AF9" s="37">
        <v>9.9</v>
      </c>
      <c r="AG9" s="37">
        <v>10</v>
      </c>
      <c r="AH9" s="37">
        <v>10.9</v>
      </c>
      <c r="AI9" s="37">
        <v>21.4</v>
      </c>
      <c r="AJ9" s="37">
        <v>4.7</v>
      </c>
      <c r="AK9" s="37">
        <v>5.4</v>
      </c>
      <c r="AL9" s="37">
        <v>24.9</v>
      </c>
      <c r="AM9" s="37">
        <v>25.8</v>
      </c>
      <c r="AN9" s="37">
        <v>24</v>
      </c>
      <c r="AO9" s="37">
        <v>39.5</v>
      </c>
      <c r="AP9" s="37">
        <v>18.5</v>
      </c>
      <c r="AQ9" s="37">
        <v>13.100000000000001</v>
      </c>
      <c r="AR9" s="86">
        <v>27.900000000000002</v>
      </c>
      <c r="AS9" s="86">
        <v>20.3</v>
      </c>
      <c r="AT9" s="86">
        <v>34.9</v>
      </c>
      <c r="AU9" s="86">
        <v>34</v>
      </c>
      <c r="AV9" s="86">
        <v>26</v>
      </c>
      <c r="AW9" s="86">
        <v>23</v>
      </c>
      <c r="AX9" s="86">
        <v>38.700000000000003</v>
      </c>
      <c r="AY9" s="86">
        <v>42.5</v>
      </c>
      <c r="AZ9" s="86">
        <v>35.099999999999994</v>
      </c>
      <c r="BA9" s="86">
        <v>42.9</v>
      </c>
      <c r="BB9" s="86">
        <v>35.699999999999996</v>
      </c>
      <c r="BC9" s="86">
        <v>39.6</v>
      </c>
      <c r="BD9" s="37">
        <v>1.3</v>
      </c>
      <c r="BE9" s="37">
        <v>1.9</v>
      </c>
      <c r="BF9" s="37">
        <v>0.8</v>
      </c>
      <c r="BG9" s="37">
        <v>3.4000000000000004</v>
      </c>
      <c r="BH9" s="37">
        <v>0.4</v>
      </c>
      <c r="BI9" s="37">
        <v>0</v>
      </c>
      <c r="BJ9" s="37">
        <v>33.300000000000004</v>
      </c>
      <c r="BK9" s="37">
        <v>35.199999999999996</v>
      </c>
      <c r="BL9" s="37">
        <v>31.3</v>
      </c>
      <c r="BM9" s="37">
        <v>37.4</v>
      </c>
      <c r="BN9" s="37">
        <v>31.900000000000002</v>
      </c>
      <c r="BO9" s="37">
        <v>29.599999999999998</v>
      </c>
      <c r="BP9" s="101">
        <v>236.9</v>
      </c>
      <c r="BQ9" s="101">
        <v>190.9</v>
      </c>
      <c r="BR9" s="84">
        <v>5.9</v>
      </c>
      <c r="BS9" s="37">
        <v>6.7</v>
      </c>
      <c r="BT9" s="37">
        <v>5.0999999999999996</v>
      </c>
      <c r="BU9" s="37">
        <v>74.8</v>
      </c>
      <c r="BV9" s="107">
        <v>0.57165524329817141</v>
      </c>
      <c r="BW9" s="94">
        <v>5</v>
      </c>
    </row>
    <row r="10" spans="1:75" ht="11.25" x14ac:dyDescent="0.2">
      <c r="A10" s="37" t="s">
        <v>642</v>
      </c>
      <c r="B10" s="37">
        <v>61.1</v>
      </c>
      <c r="C10" s="37">
        <v>5.5</v>
      </c>
      <c r="D10" s="37">
        <v>4.8</v>
      </c>
      <c r="E10" s="37">
        <v>6.1</v>
      </c>
      <c r="F10" s="37">
        <v>7.8</v>
      </c>
      <c r="G10" s="37">
        <v>6</v>
      </c>
      <c r="H10" s="37">
        <v>4.5</v>
      </c>
      <c r="I10" s="37">
        <v>4</v>
      </c>
      <c r="J10" s="37">
        <v>2.4</v>
      </c>
      <c r="K10" s="104">
        <v>49.880563238655455</v>
      </c>
      <c r="L10" s="104">
        <v>50.818468507057752</v>
      </c>
      <c r="M10" s="91">
        <v>21.2</v>
      </c>
      <c r="N10" s="91">
        <v>17.399999999999999</v>
      </c>
      <c r="O10" s="37">
        <v>1.7282999999999999</v>
      </c>
      <c r="P10" s="37">
        <v>1.7283999999999999</v>
      </c>
      <c r="Q10" s="37">
        <v>1.7279</v>
      </c>
      <c r="R10" s="37">
        <v>7.2</v>
      </c>
      <c r="S10" s="37">
        <v>8.3000000000000007</v>
      </c>
      <c r="T10" s="37">
        <v>18.399999999999999</v>
      </c>
      <c r="U10" s="37">
        <v>14.499999999999998</v>
      </c>
      <c r="V10" s="37">
        <v>22.7</v>
      </c>
      <c r="W10" s="37">
        <v>16.8</v>
      </c>
      <c r="X10" s="37">
        <v>24.6</v>
      </c>
      <c r="Y10" s="37">
        <v>7.1</v>
      </c>
      <c r="Z10" s="37">
        <v>17.399999999999999</v>
      </c>
      <c r="AA10" s="37">
        <v>20.200000000000003</v>
      </c>
      <c r="AB10" s="37">
        <v>14.2</v>
      </c>
      <c r="AC10" s="37">
        <v>20.9</v>
      </c>
      <c r="AD10" s="37">
        <v>15.5</v>
      </c>
      <c r="AE10" s="37">
        <v>17.599999999999998</v>
      </c>
      <c r="AF10" s="37">
        <v>9.4</v>
      </c>
      <c r="AG10" s="37">
        <v>7.9</v>
      </c>
      <c r="AH10" s="37">
        <v>12.5</v>
      </c>
      <c r="AI10" s="37">
        <v>11.5</v>
      </c>
      <c r="AJ10" s="37">
        <v>10.8</v>
      </c>
      <c r="AK10" s="37">
        <v>7.3999999999999995</v>
      </c>
      <c r="AL10" s="37">
        <v>29.2</v>
      </c>
      <c r="AM10" s="37">
        <v>33.1</v>
      </c>
      <c r="AN10" s="37">
        <v>24.8</v>
      </c>
      <c r="AO10" s="37">
        <v>47</v>
      </c>
      <c r="AP10" s="37">
        <v>24.2</v>
      </c>
      <c r="AQ10" s="37">
        <v>21.9</v>
      </c>
      <c r="AR10" s="86">
        <v>25.8</v>
      </c>
      <c r="AS10" s="86">
        <v>20.200000000000003</v>
      </c>
      <c r="AT10" s="86">
        <v>32.300000000000004</v>
      </c>
      <c r="AU10" s="86">
        <v>35.6</v>
      </c>
      <c r="AV10" s="86">
        <v>26.3</v>
      </c>
      <c r="AW10" s="86">
        <v>17.399999999999999</v>
      </c>
      <c r="AX10" s="86">
        <v>35.199999999999996</v>
      </c>
      <c r="AY10" s="86">
        <v>35</v>
      </c>
      <c r="AZ10" s="86">
        <v>35.299999999999997</v>
      </c>
      <c r="BA10" s="86">
        <v>35.699999999999996</v>
      </c>
      <c r="BB10" s="86">
        <v>26.8</v>
      </c>
      <c r="BC10" s="86">
        <v>50.9</v>
      </c>
      <c r="BD10" s="37">
        <v>2</v>
      </c>
      <c r="BE10" s="37">
        <v>1.9</v>
      </c>
      <c r="BF10" s="37">
        <v>2</v>
      </c>
      <c r="BG10" s="37">
        <v>1.5</v>
      </c>
      <c r="BH10" s="37">
        <v>1.0999999999999999</v>
      </c>
      <c r="BI10" s="37">
        <v>4</v>
      </c>
      <c r="BJ10" s="37">
        <v>41.8</v>
      </c>
      <c r="BK10" s="37">
        <v>49.5</v>
      </c>
      <c r="BL10" s="37">
        <v>34.699999999999996</v>
      </c>
      <c r="BM10" s="37">
        <v>37.700000000000003</v>
      </c>
      <c r="BN10" s="37">
        <v>47.5</v>
      </c>
      <c r="BO10" s="37">
        <v>35.199999999999996</v>
      </c>
      <c r="BP10" s="101">
        <v>230.2</v>
      </c>
      <c r="BQ10" s="101">
        <v>183.5</v>
      </c>
      <c r="BR10" s="84">
        <v>5.8</v>
      </c>
      <c r="BS10" s="37">
        <v>6.6</v>
      </c>
      <c r="BT10" s="37">
        <v>5</v>
      </c>
      <c r="BU10" s="37">
        <v>73.599999999999994</v>
      </c>
      <c r="BV10" s="107">
        <v>0.38731263708351577</v>
      </c>
      <c r="BW10" s="94">
        <v>11</v>
      </c>
    </row>
    <row r="11" spans="1:75" ht="11.25" x14ac:dyDescent="0.2">
      <c r="A11" s="37" t="s">
        <v>643</v>
      </c>
      <c r="B11" s="37">
        <v>60.3</v>
      </c>
      <c r="C11" s="37">
        <v>5</v>
      </c>
      <c r="D11" s="37">
        <v>4.4000000000000004</v>
      </c>
      <c r="E11" s="37">
        <v>5.6</v>
      </c>
      <c r="F11" s="37">
        <v>6.7</v>
      </c>
      <c r="G11" s="37">
        <v>5</v>
      </c>
      <c r="H11" s="37">
        <v>3.5999999999999996</v>
      </c>
      <c r="I11" s="37">
        <v>3.1</v>
      </c>
      <c r="J11" s="37">
        <v>2.6</v>
      </c>
      <c r="K11" s="104">
        <v>46.780568243335978</v>
      </c>
      <c r="L11" s="104">
        <v>48.889711403286995</v>
      </c>
      <c r="M11" s="91">
        <v>15.4</v>
      </c>
      <c r="N11" s="91">
        <v>16</v>
      </c>
      <c r="O11" s="37">
        <v>2.0202</v>
      </c>
      <c r="P11" s="37">
        <v>1.9449000000000001</v>
      </c>
      <c r="Q11" s="37">
        <v>2.1673</v>
      </c>
      <c r="R11" s="37">
        <v>36.700000000000003</v>
      </c>
      <c r="S11" s="37">
        <v>9.1999999999999993</v>
      </c>
      <c r="T11" s="37">
        <v>27.3</v>
      </c>
      <c r="U11" s="37">
        <v>20.100000000000001</v>
      </c>
      <c r="V11" s="37">
        <v>35.6</v>
      </c>
      <c r="W11" s="37">
        <v>34</v>
      </c>
      <c r="X11" s="37">
        <v>25.900000000000002</v>
      </c>
      <c r="Y11" s="37">
        <v>21.6</v>
      </c>
      <c r="Z11" s="37">
        <v>18.899999999999999</v>
      </c>
      <c r="AA11" s="37">
        <v>15.1</v>
      </c>
      <c r="AB11" s="37">
        <v>23.1</v>
      </c>
      <c r="AC11" s="37">
        <v>31.4</v>
      </c>
      <c r="AD11" s="37">
        <v>14.799999999999999</v>
      </c>
      <c r="AE11" s="37">
        <v>11.700000000000001</v>
      </c>
      <c r="AF11" s="37">
        <v>12.6</v>
      </c>
      <c r="AG11" s="37">
        <v>8.4</v>
      </c>
      <c r="AH11" s="37">
        <v>17.100000000000001</v>
      </c>
      <c r="AI11" s="37">
        <v>19.2</v>
      </c>
      <c r="AJ11" s="37">
        <v>12.1</v>
      </c>
      <c r="AK11" s="37">
        <v>4.9000000000000004</v>
      </c>
      <c r="AL11" s="37">
        <v>33.900000000000006</v>
      </c>
      <c r="AM11" s="37">
        <v>37.1</v>
      </c>
      <c r="AN11" s="37">
        <v>30.599999999999998</v>
      </c>
      <c r="AO11" s="37">
        <v>61.199999999999996</v>
      </c>
      <c r="AP11" s="37">
        <v>26.900000000000002</v>
      </c>
      <c r="AQ11" s="37">
        <v>9.9</v>
      </c>
      <c r="AR11" s="86">
        <v>35</v>
      </c>
      <c r="AS11" s="86">
        <v>31.6</v>
      </c>
      <c r="AT11" s="86">
        <v>38.299999999999997</v>
      </c>
      <c r="AU11" s="86">
        <v>44.6</v>
      </c>
      <c r="AV11" s="86">
        <v>33.300000000000004</v>
      </c>
      <c r="AW11" s="86">
        <v>22.3</v>
      </c>
      <c r="AX11" s="86">
        <v>35.9</v>
      </c>
      <c r="AY11" s="86">
        <v>43.1</v>
      </c>
      <c r="AZ11" s="86">
        <v>28.799999999999997</v>
      </c>
      <c r="BA11" s="86">
        <v>45</v>
      </c>
      <c r="BB11" s="86">
        <v>33.6</v>
      </c>
      <c r="BC11" s="86">
        <v>30.9</v>
      </c>
      <c r="BD11" s="37">
        <v>1.9</v>
      </c>
      <c r="BE11" s="37">
        <v>1.9</v>
      </c>
      <c r="BF11" s="37">
        <v>1.7999999999999998</v>
      </c>
      <c r="BG11" s="37">
        <v>3.8</v>
      </c>
      <c r="BH11" s="37">
        <v>1.5</v>
      </c>
      <c r="BI11" s="37">
        <v>0</v>
      </c>
      <c r="BJ11" s="37">
        <v>41.699999999999996</v>
      </c>
      <c r="BK11" s="37">
        <v>45.300000000000004</v>
      </c>
      <c r="BL11" s="37">
        <v>37.5</v>
      </c>
      <c r="BM11" s="37">
        <v>60.8</v>
      </c>
      <c r="BN11" s="37">
        <v>39.900000000000006</v>
      </c>
      <c r="BO11" s="37">
        <v>21.5</v>
      </c>
      <c r="BP11" s="101">
        <v>218.5</v>
      </c>
      <c r="BQ11" s="101">
        <v>189.8</v>
      </c>
      <c r="BR11" s="84">
        <v>6.1</v>
      </c>
      <c r="BS11" s="37">
        <v>6.7</v>
      </c>
      <c r="BT11" s="37">
        <v>5.4</v>
      </c>
      <c r="BU11" s="37">
        <v>75.7</v>
      </c>
      <c r="BV11" s="107">
        <v>0.56041569118911427</v>
      </c>
      <c r="BW11" s="94">
        <v>6</v>
      </c>
    </row>
    <row r="12" spans="1:75" ht="11.25" x14ac:dyDescent="0.2">
      <c r="A12" s="37" t="s">
        <v>644</v>
      </c>
      <c r="B12" s="37">
        <v>62.8</v>
      </c>
      <c r="C12" s="37">
        <v>5.3</v>
      </c>
      <c r="D12" s="37">
        <v>4.5</v>
      </c>
      <c r="E12" s="37">
        <v>6</v>
      </c>
      <c r="F12" s="37">
        <v>7.1</v>
      </c>
      <c r="G12" s="37">
        <v>4</v>
      </c>
      <c r="H12" s="37">
        <v>5.7</v>
      </c>
      <c r="I12" s="37">
        <v>6</v>
      </c>
      <c r="J12" s="37">
        <v>1.9</v>
      </c>
      <c r="K12" s="104">
        <v>47.245636972396049</v>
      </c>
      <c r="L12" s="104">
        <v>50.379700438471289</v>
      </c>
      <c r="M12" s="91">
        <v>26.2</v>
      </c>
      <c r="N12" s="91">
        <v>20.399999999999999</v>
      </c>
      <c r="O12" s="37">
        <v>1.8234999999999999</v>
      </c>
      <c r="P12" s="37">
        <v>1.8180000000000001</v>
      </c>
      <c r="Q12" s="37">
        <v>1.8398000000000001</v>
      </c>
      <c r="R12" s="37">
        <v>37.200000000000003</v>
      </c>
      <c r="S12" s="37">
        <v>9</v>
      </c>
      <c r="T12" s="37">
        <v>14.399999999999999</v>
      </c>
      <c r="U12" s="37">
        <v>5.8999999999999995</v>
      </c>
      <c r="V12" s="37">
        <v>20.599999999999998</v>
      </c>
      <c r="W12" s="37">
        <v>27.200000000000003</v>
      </c>
      <c r="X12" s="37">
        <v>10.100000000000001</v>
      </c>
      <c r="Y12" s="37">
        <v>6.6000000000000005</v>
      </c>
      <c r="Z12" s="37">
        <v>14.799999999999999</v>
      </c>
      <c r="AA12" s="37">
        <v>15.7</v>
      </c>
      <c r="AB12" s="37">
        <v>14.099999999999998</v>
      </c>
      <c r="AC12" s="37">
        <v>30.8</v>
      </c>
      <c r="AD12" s="37">
        <v>9.4</v>
      </c>
      <c r="AE12" s="37">
        <v>2.7</v>
      </c>
      <c r="AF12" s="37">
        <v>9.4</v>
      </c>
      <c r="AG12" s="37">
        <v>5.0999999999999996</v>
      </c>
      <c r="AH12" s="37">
        <v>13.3</v>
      </c>
      <c r="AI12" s="37">
        <v>23.3</v>
      </c>
      <c r="AJ12" s="37">
        <v>4.5999999999999996</v>
      </c>
      <c r="AK12" s="37">
        <v>2.7</v>
      </c>
      <c r="AL12" s="37">
        <v>26</v>
      </c>
      <c r="AM12" s="37">
        <v>25.1</v>
      </c>
      <c r="AN12" s="37">
        <v>26.6</v>
      </c>
      <c r="AO12" s="37">
        <v>51.800000000000004</v>
      </c>
      <c r="AP12" s="37">
        <v>15.7</v>
      </c>
      <c r="AQ12" s="37">
        <v>15.2</v>
      </c>
      <c r="AR12" s="86">
        <v>35</v>
      </c>
      <c r="AS12" s="86">
        <v>23.200000000000003</v>
      </c>
      <c r="AT12" s="86">
        <v>43.2</v>
      </c>
      <c r="AU12" s="86">
        <v>47.3</v>
      </c>
      <c r="AV12" s="86">
        <v>31.8</v>
      </c>
      <c r="AW12" s="86">
        <v>21.8</v>
      </c>
      <c r="AX12" s="86">
        <v>27.400000000000002</v>
      </c>
      <c r="AY12" s="86">
        <v>31.8</v>
      </c>
      <c r="AZ12" s="86">
        <v>24.2</v>
      </c>
      <c r="BA12" s="86">
        <v>32.200000000000003</v>
      </c>
      <c r="BB12" s="86">
        <v>24.2</v>
      </c>
      <c r="BC12" s="86">
        <v>33.300000000000004</v>
      </c>
      <c r="BD12" s="37">
        <v>3.4000000000000004</v>
      </c>
      <c r="BE12" s="37">
        <v>4.3999999999999995</v>
      </c>
      <c r="BF12" s="37">
        <v>2.7</v>
      </c>
      <c r="BG12" s="37">
        <v>4</v>
      </c>
      <c r="BH12" s="37">
        <v>3.1</v>
      </c>
      <c r="BI12" s="37">
        <v>3.5999999999999996</v>
      </c>
      <c r="BJ12" s="37">
        <v>33</v>
      </c>
      <c r="BK12" s="37">
        <v>26.3</v>
      </c>
      <c r="BL12" s="37">
        <v>38.800000000000004</v>
      </c>
      <c r="BM12" s="37">
        <v>42.6</v>
      </c>
      <c r="BN12" s="37">
        <v>32</v>
      </c>
      <c r="BO12" s="37">
        <v>17.100000000000001</v>
      </c>
      <c r="BP12" s="101">
        <v>263</v>
      </c>
      <c r="BQ12" s="101">
        <v>206</v>
      </c>
      <c r="BR12" s="84">
        <v>6.5</v>
      </c>
      <c r="BS12" s="37">
        <v>7.4</v>
      </c>
      <c r="BT12" s="37">
        <v>5.6</v>
      </c>
      <c r="BU12" s="37">
        <v>75.400000000000006</v>
      </c>
      <c r="BV12" s="107">
        <v>0.45915004130668746</v>
      </c>
      <c r="BW12" s="94">
        <v>9</v>
      </c>
    </row>
    <row r="13" spans="1:75" ht="11.25" x14ac:dyDescent="0.2">
      <c r="A13" s="37" t="s">
        <v>645</v>
      </c>
      <c r="B13" s="37">
        <v>62.2</v>
      </c>
      <c r="C13" s="37">
        <v>5.5</v>
      </c>
      <c r="D13" s="37">
        <v>4.5999999999999996</v>
      </c>
      <c r="E13" s="37">
        <v>6.3</v>
      </c>
      <c r="F13" s="37">
        <v>8.9</v>
      </c>
      <c r="G13" s="37">
        <v>6</v>
      </c>
      <c r="H13" s="37">
        <v>4.8</v>
      </c>
      <c r="I13" s="37">
        <v>3.6999999999999997</v>
      </c>
      <c r="J13" s="37">
        <v>2.1</v>
      </c>
      <c r="K13" s="104">
        <v>49.984173431822889</v>
      </c>
      <c r="L13" s="104">
        <v>51.63468420071618</v>
      </c>
      <c r="M13" s="91">
        <v>36.200000000000003</v>
      </c>
      <c r="N13" s="91">
        <v>22</v>
      </c>
      <c r="O13" s="37">
        <v>1.6772</v>
      </c>
      <c r="P13" s="37">
        <v>1.6651</v>
      </c>
      <c r="Q13" s="37">
        <v>1.7034</v>
      </c>
      <c r="R13" s="37">
        <v>7.8</v>
      </c>
      <c r="S13" s="37">
        <v>8.4</v>
      </c>
      <c r="T13" s="37">
        <v>13.100000000000001</v>
      </c>
      <c r="U13" s="37">
        <v>5.0999999999999996</v>
      </c>
      <c r="V13" s="37">
        <v>19.400000000000002</v>
      </c>
      <c r="W13" s="37">
        <v>10.6</v>
      </c>
      <c r="X13" s="37">
        <v>15.1</v>
      </c>
      <c r="Y13" s="37">
        <v>9.9</v>
      </c>
      <c r="Z13" s="37">
        <v>8.6</v>
      </c>
      <c r="AA13" s="37">
        <v>10.100000000000001</v>
      </c>
      <c r="AB13" s="37">
        <v>7.3</v>
      </c>
      <c r="AC13" s="37">
        <v>18.899999999999999</v>
      </c>
      <c r="AD13" s="37">
        <v>3.8</v>
      </c>
      <c r="AE13" s="37">
        <v>9.7000000000000011</v>
      </c>
      <c r="AF13" s="37">
        <v>5.8000000000000007</v>
      </c>
      <c r="AG13" s="37">
        <v>6.5</v>
      </c>
      <c r="AH13" s="37">
        <v>5.6000000000000005</v>
      </c>
      <c r="AI13" s="37">
        <v>12.4</v>
      </c>
      <c r="AJ13" s="37">
        <v>2.8000000000000003</v>
      </c>
      <c r="AK13" s="37">
        <v>7.6</v>
      </c>
      <c r="AL13" s="37">
        <v>24.3</v>
      </c>
      <c r="AM13" s="37">
        <v>27.700000000000003</v>
      </c>
      <c r="AN13" s="37">
        <v>21.8</v>
      </c>
      <c r="AO13" s="37">
        <v>43.1</v>
      </c>
      <c r="AP13" s="37">
        <v>15</v>
      </c>
      <c r="AQ13" s="37">
        <v>27.800000000000004</v>
      </c>
      <c r="AR13" s="86">
        <v>30.3</v>
      </c>
      <c r="AS13" s="86">
        <v>23.9</v>
      </c>
      <c r="AT13" s="86">
        <v>35.099999999999994</v>
      </c>
      <c r="AU13" s="86">
        <v>31.1</v>
      </c>
      <c r="AV13" s="86">
        <v>28.299999999999997</v>
      </c>
      <c r="AW13" s="86">
        <v>37.1</v>
      </c>
      <c r="AX13" s="86">
        <v>34.9</v>
      </c>
      <c r="AY13" s="86">
        <v>43.2</v>
      </c>
      <c r="AZ13" s="86">
        <v>28.7</v>
      </c>
      <c r="BA13" s="86">
        <v>40.1</v>
      </c>
      <c r="BB13" s="86">
        <v>33.6</v>
      </c>
      <c r="BC13" s="86">
        <v>32</v>
      </c>
      <c r="BD13" s="37">
        <v>4.5</v>
      </c>
      <c r="BE13" s="37">
        <v>4</v>
      </c>
      <c r="BF13" s="37">
        <v>4.9000000000000004</v>
      </c>
      <c r="BG13" s="37">
        <v>3.6999999999999997</v>
      </c>
      <c r="BH13" s="37">
        <v>5.8999999999999995</v>
      </c>
      <c r="BI13" s="37">
        <v>0</v>
      </c>
      <c r="BJ13" s="37">
        <v>50.7</v>
      </c>
      <c r="BK13" s="37">
        <v>49.1</v>
      </c>
      <c r="BL13" s="37">
        <v>51.9</v>
      </c>
      <c r="BM13" s="37">
        <v>61</v>
      </c>
      <c r="BN13" s="37">
        <v>44.2</v>
      </c>
      <c r="BO13" s="37">
        <v>60.6</v>
      </c>
      <c r="BP13" s="101">
        <v>225.1</v>
      </c>
      <c r="BQ13" s="101">
        <v>191.3</v>
      </c>
      <c r="BR13" s="84">
        <v>5.8</v>
      </c>
      <c r="BS13" s="37">
        <v>6.2</v>
      </c>
      <c r="BT13" s="37">
        <v>5.2</v>
      </c>
      <c r="BU13" s="37">
        <v>70.7</v>
      </c>
      <c r="BV13" s="107">
        <v>0.41554089137346489</v>
      </c>
      <c r="BW13" s="94">
        <v>7</v>
      </c>
    </row>
    <row r="14" spans="1:75" ht="11.25" x14ac:dyDescent="0.2">
      <c r="A14" s="37" t="s">
        <v>646</v>
      </c>
      <c r="B14" s="37">
        <v>67.599999999999994</v>
      </c>
      <c r="C14" s="37">
        <v>3.8</v>
      </c>
      <c r="D14" s="37">
        <v>3.7</v>
      </c>
      <c r="E14" s="37">
        <v>3.8</v>
      </c>
      <c r="F14" s="37">
        <v>4.5</v>
      </c>
      <c r="G14" s="37">
        <v>3</v>
      </c>
      <c r="H14" s="37">
        <v>7.7</v>
      </c>
      <c r="I14" s="37">
        <v>2.2999999999999998</v>
      </c>
      <c r="J14" s="37">
        <v>1.2</v>
      </c>
      <c r="K14" s="104">
        <v>50.596880517438947</v>
      </c>
      <c r="L14" s="104">
        <v>50.652520190287895</v>
      </c>
      <c r="M14" s="91">
        <v>30.8</v>
      </c>
      <c r="N14" s="91">
        <v>1.9</v>
      </c>
      <c r="O14" s="37">
        <v>1.6501999999999999</v>
      </c>
      <c r="P14" s="37">
        <v>1.6325000000000001</v>
      </c>
      <c r="Q14" s="37">
        <v>1.7686999999999999</v>
      </c>
      <c r="R14" s="37">
        <v>0</v>
      </c>
      <c r="S14" s="37">
        <v>9.1</v>
      </c>
      <c r="T14" s="37">
        <v>8.5</v>
      </c>
      <c r="U14" s="37">
        <v>8.6</v>
      </c>
      <c r="V14" s="37">
        <v>8.4</v>
      </c>
      <c r="W14" s="37">
        <v>6.5</v>
      </c>
      <c r="X14" s="37">
        <v>6.7</v>
      </c>
      <c r="Y14" s="37">
        <v>18.7</v>
      </c>
      <c r="Z14" s="37">
        <v>11.600000000000001</v>
      </c>
      <c r="AA14" s="37">
        <v>10.5</v>
      </c>
      <c r="AB14" s="37">
        <v>12.3</v>
      </c>
      <c r="AC14" s="37">
        <v>22.1</v>
      </c>
      <c r="AD14" s="37">
        <v>5</v>
      </c>
      <c r="AE14" s="37">
        <v>20.5</v>
      </c>
      <c r="AF14" s="37">
        <v>5.5</v>
      </c>
      <c r="AG14" s="37">
        <v>9.8000000000000007</v>
      </c>
      <c r="AH14" s="37">
        <v>3.1</v>
      </c>
      <c r="AI14" s="37">
        <v>4.5999999999999996</v>
      </c>
      <c r="AJ14" s="37">
        <v>1.5</v>
      </c>
      <c r="AK14" s="37">
        <v>21.7</v>
      </c>
      <c r="AL14" s="37">
        <v>23</v>
      </c>
      <c r="AM14" s="37">
        <v>29.2</v>
      </c>
      <c r="AN14" s="37">
        <v>19.2</v>
      </c>
      <c r="AO14" s="37">
        <v>41.9</v>
      </c>
      <c r="AP14" s="37">
        <v>9.6</v>
      </c>
      <c r="AQ14" s="37">
        <v>26.3</v>
      </c>
      <c r="AR14" s="86">
        <v>35.299999999999997</v>
      </c>
      <c r="AS14" s="86">
        <v>25.5</v>
      </c>
      <c r="AT14" s="86">
        <v>41.699999999999996</v>
      </c>
      <c r="AU14" s="86">
        <v>39.6</v>
      </c>
      <c r="AV14" s="86">
        <v>35</v>
      </c>
      <c r="AW14" s="86">
        <v>31.1</v>
      </c>
      <c r="AX14" s="86">
        <v>42.3</v>
      </c>
      <c r="AY14" s="86">
        <v>49.4</v>
      </c>
      <c r="AZ14" s="86">
        <v>37.799999999999997</v>
      </c>
      <c r="BA14" s="86">
        <v>31.900000000000002</v>
      </c>
      <c r="BB14" s="86">
        <v>44.4</v>
      </c>
      <c r="BC14" s="86">
        <v>46.400000000000006</v>
      </c>
      <c r="BD14" s="37">
        <v>3.5999999999999996</v>
      </c>
      <c r="BE14" s="37">
        <v>2.1999999999999997</v>
      </c>
      <c r="BF14" s="37">
        <v>4.5999999999999996</v>
      </c>
      <c r="BG14" s="37">
        <v>9.6</v>
      </c>
      <c r="BH14" s="37">
        <v>1.6</v>
      </c>
      <c r="BI14" s="37">
        <v>0</v>
      </c>
      <c r="BJ14" s="37">
        <v>47.4</v>
      </c>
      <c r="BK14" s="37">
        <v>60.8</v>
      </c>
      <c r="BL14" s="37">
        <v>39.900000000000006</v>
      </c>
      <c r="BM14" s="37">
        <v>27.700000000000003</v>
      </c>
      <c r="BN14" s="37">
        <v>53.6</v>
      </c>
      <c r="BO14" s="37">
        <v>36.4</v>
      </c>
      <c r="BP14" s="101">
        <v>223.3</v>
      </c>
      <c r="BQ14" s="101">
        <v>169.5</v>
      </c>
      <c r="BR14" s="84">
        <v>5.0999999999999996</v>
      </c>
      <c r="BS14" s="37">
        <v>6.1</v>
      </c>
      <c r="BT14" s="37">
        <v>4</v>
      </c>
      <c r="BU14" s="37">
        <v>64.8</v>
      </c>
      <c r="BV14" s="107">
        <v>0.66157631184916221</v>
      </c>
      <c r="BW14" s="94">
        <v>4</v>
      </c>
    </row>
    <row r="15" spans="1:75" ht="11.25" x14ac:dyDescent="0.2">
      <c r="A15" s="37" t="s">
        <v>647</v>
      </c>
      <c r="B15" s="37">
        <v>62.4</v>
      </c>
      <c r="C15" s="37">
        <v>2.5</v>
      </c>
      <c r="D15" s="37">
        <v>2.4</v>
      </c>
      <c r="E15" s="37">
        <v>2.6</v>
      </c>
      <c r="F15" s="37">
        <v>6.6000000000000005</v>
      </c>
      <c r="G15" s="37">
        <v>1.7999999999999998</v>
      </c>
      <c r="H15" s="37">
        <v>4.9000000000000004</v>
      </c>
      <c r="I15" s="37">
        <v>0.70000000000000007</v>
      </c>
      <c r="J15" s="37">
        <v>0.8</v>
      </c>
      <c r="K15" s="104">
        <v>51.573371859201565</v>
      </c>
      <c r="L15" s="104">
        <v>53.262519385244843</v>
      </c>
      <c r="M15" s="91">
        <v>26.6</v>
      </c>
      <c r="N15" s="91">
        <v>9.5</v>
      </c>
      <c r="O15" s="37">
        <v>1.5818000000000001</v>
      </c>
      <c r="P15" s="37">
        <v>1.6029</v>
      </c>
      <c r="Q15" s="37">
        <v>1.4276</v>
      </c>
      <c r="R15" s="37">
        <v>0</v>
      </c>
      <c r="S15" s="37">
        <v>9.6</v>
      </c>
      <c r="T15" s="37">
        <v>5.7</v>
      </c>
      <c r="U15" s="37">
        <v>1</v>
      </c>
      <c r="V15" s="37">
        <v>12.5</v>
      </c>
      <c r="W15" s="37">
        <v>6.9</v>
      </c>
      <c r="X15" s="37">
        <v>6.3</v>
      </c>
      <c r="Y15" s="37">
        <v>3.6999999999999997</v>
      </c>
      <c r="Z15" s="37">
        <v>12.8</v>
      </c>
      <c r="AA15" s="37">
        <v>12.6</v>
      </c>
      <c r="AB15" s="37">
        <v>12.9</v>
      </c>
      <c r="AC15" s="37">
        <v>29.799999999999997</v>
      </c>
      <c r="AD15" s="37">
        <v>11.5</v>
      </c>
      <c r="AE15" s="37">
        <v>7.3</v>
      </c>
      <c r="AF15" s="37">
        <v>5.0999999999999996</v>
      </c>
      <c r="AG15" s="37">
        <v>4.9000000000000004</v>
      </c>
      <c r="AH15" s="37">
        <v>6.6000000000000005</v>
      </c>
      <c r="AI15" s="37">
        <v>12.1</v>
      </c>
      <c r="AJ15" s="37">
        <v>6.5</v>
      </c>
      <c r="AK15" s="37">
        <v>1</v>
      </c>
      <c r="AL15" s="37">
        <v>21</v>
      </c>
      <c r="AM15" s="37">
        <v>24.7</v>
      </c>
      <c r="AN15" s="37">
        <v>16.400000000000002</v>
      </c>
      <c r="AO15" s="37">
        <v>56.3</v>
      </c>
      <c r="AP15" s="37">
        <v>18.399999999999999</v>
      </c>
      <c r="AQ15" s="37">
        <v>8.6999999999999993</v>
      </c>
      <c r="AR15" s="86">
        <v>28.199999999999996</v>
      </c>
      <c r="AS15" s="86">
        <v>29.799999999999997</v>
      </c>
      <c r="AT15" s="86">
        <v>26.200000000000003</v>
      </c>
      <c r="AU15" s="86">
        <v>37.200000000000003</v>
      </c>
      <c r="AV15" s="86">
        <v>31.7</v>
      </c>
      <c r="AW15" s="86">
        <v>17.2</v>
      </c>
      <c r="AX15" s="86">
        <v>36.6</v>
      </c>
      <c r="AY15" s="86">
        <v>40</v>
      </c>
      <c r="AZ15" s="86">
        <v>32.300000000000004</v>
      </c>
      <c r="BA15" s="86">
        <v>31.1</v>
      </c>
      <c r="BB15" s="86">
        <v>32.200000000000003</v>
      </c>
      <c r="BC15" s="86">
        <v>47.699999999999996</v>
      </c>
      <c r="BD15" s="37">
        <v>6</v>
      </c>
      <c r="BE15" s="37">
        <v>8</v>
      </c>
      <c r="BF15" s="37">
        <v>3.3000000000000003</v>
      </c>
      <c r="BG15" s="37">
        <v>11.5</v>
      </c>
      <c r="BH15" s="37">
        <v>6.7</v>
      </c>
      <c r="BI15" s="37">
        <v>1.7000000000000002</v>
      </c>
      <c r="BJ15" s="37">
        <v>55.000000000000007</v>
      </c>
      <c r="BK15" s="37">
        <v>56.2</v>
      </c>
      <c r="BL15" s="37">
        <v>53.2</v>
      </c>
      <c r="BM15" s="37">
        <v>63.2</v>
      </c>
      <c r="BN15" s="37">
        <v>46.9</v>
      </c>
      <c r="BO15" s="37">
        <v>69.099999999999994</v>
      </c>
      <c r="BP15" s="101">
        <v>247.1</v>
      </c>
      <c r="BQ15" s="101">
        <v>224</v>
      </c>
      <c r="BR15" s="84">
        <v>6.2</v>
      </c>
      <c r="BS15" s="37">
        <v>6.7</v>
      </c>
      <c r="BT15" s="37">
        <v>5.7</v>
      </c>
      <c r="BU15" s="37">
        <v>75.599999999999994</v>
      </c>
      <c r="BV15" s="107">
        <v>0.4116747022197042</v>
      </c>
      <c r="BW15" s="94">
        <v>10</v>
      </c>
    </row>
    <row r="16" spans="1:75" ht="11.25" x14ac:dyDescent="0.2">
      <c r="A16" s="37" t="s">
        <v>648</v>
      </c>
      <c r="B16" s="37">
        <v>68.900000000000006</v>
      </c>
      <c r="C16" s="37">
        <v>4.2</v>
      </c>
      <c r="D16" s="37">
        <v>3.6</v>
      </c>
      <c r="E16" s="37">
        <v>4.7</v>
      </c>
      <c r="F16" s="37">
        <v>8.5</v>
      </c>
      <c r="G16" s="37">
        <v>4.9000000000000004</v>
      </c>
      <c r="H16" s="37">
        <v>4.8</v>
      </c>
      <c r="I16" s="37">
        <v>3</v>
      </c>
      <c r="J16" s="37">
        <v>2.1</v>
      </c>
      <c r="K16" s="104">
        <v>50.515664340566673</v>
      </c>
      <c r="L16" s="104">
        <v>49.557530777804928</v>
      </c>
      <c r="M16" s="91">
        <v>43.1</v>
      </c>
      <c r="N16" s="91">
        <v>26.6</v>
      </c>
      <c r="O16" s="37">
        <v>1.8641000000000001</v>
      </c>
      <c r="P16" s="37">
        <v>1.8532</v>
      </c>
      <c r="Q16" s="37">
        <v>2.1878000000000002</v>
      </c>
      <c r="R16" s="37">
        <v>15.9</v>
      </c>
      <c r="S16" s="37">
        <v>7.1</v>
      </c>
      <c r="T16" s="37">
        <v>18.099999999999998</v>
      </c>
      <c r="U16" s="37">
        <v>7.0000000000000009</v>
      </c>
      <c r="V16" s="37">
        <v>28.4</v>
      </c>
      <c r="W16" s="37">
        <v>25.7</v>
      </c>
      <c r="X16" s="37">
        <v>17.8</v>
      </c>
      <c r="Y16" s="37">
        <v>15.299999999999999</v>
      </c>
      <c r="Z16" s="37">
        <v>16.100000000000001</v>
      </c>
      <c r="AA16" s="37">
        <v>15.1</v>
      </c>
      <c r="AB16" s="37">
        <v>17</v>
      </c>
      <c r="AC16" s="37">
        <v>41</v>
      </c>
      <c r="AD16" s="37">
        <v>12.9</v>
      </c>
      <c r="AE16" s="37">
        <v>11.1</v>
      </c>
      <c r="AF16" s="37">
        <v>9.1999999999999993</v>
      </c>
      <c r="AG16" s="37">
        <v>7.8</v>
      </c>
      <c r="AH16" s="37">
        <v>12.2</v>
      </c>
      <c r="AI16" s="37">
        <v>30.3</v>
      </c>
      <c r="AJ16" s="37">
        <v>6.9</v>
      </c>
      <c r="AK16" s="37">
        <v>7.1</v>
      </c>
      <c r="AL16" s="37">
        <v>26.700000000000003</v>
      </c>
      <c r="AM16" s="37">
        <v>29.5</v>
      </c>
      <c r="AN16" s="37">
        <v>24.099999999999998</v>
      </c>
      <c r="AO16" s="37">
        <v>61.8</v>
      </c>
      <c r="AP16" s="37">
        <v>23.3</v>
      </c>
      <c r="AQ16" s="37">
        <v>15.6</v>
      </c>
      <c r="AR16" s="86">
        <v>23.599999999999998</v>
      </c>
      <c r="AS16" s="86">
        <v>17.5</v>
      </c>
      <c r="AT16" s="86">
        <v>28.999999999999996</v>
      </c>
      <c r="AU16" s="86">
        <v>37.700000000000003</v>
      </c>
      <c r="AV16" s="86">
        <v>23.1</v>
      </c>
      <c r="AW16" s="86">
        <v>18.399999999999999</v>
      </c>
      <c r="AX16" s="86">
        <v>38.9</v>
      </c>
      <c r="AY16" s="86">
        <v>47.8</v>
      </c>
      <c r="AZ16" s="86">
        <v>30.8</v>
      </c>
      <c r="BA16" s="86">
        <v>41.4</v>
      </c>
      <c r="BB16" s="86">
        <v>37.200000000000003</v>
      </c>
      <c r="BC16" s="86">
        <v>40.6</v>
      </c>
      <c r="BD16" s="37">
        <v>2.9000000000000004</v>
      </c>
      <c r="BE16" s="37">
        <v>2.4</v>
      </c>
      <c r="BF16" s="37">
        <v>3.4000000000000004</v>
      </c>
      <c r="BG16" s="37">
        <v>5.8000000000000007</v>
      </c>
      <c r="BH16" s="37">
        <v>2.9000000000000004</v>
      </c>
      <c r="BI16" s="37">
        <v>1.7999999999999998</v>
      </c>
      <c r="BJ16" s="37">
        <v>36.6</v>
      </c>
      <c r="BK16" s="37">
        <v>35.799999999999997</v>
      </c>
      <c r="BL16" s="37">
        <v>37.299999999999997</v>
      </c>
      <c r="BM16" s="37">
        <v>33.300000000000004</v>
      </c>
      <c r="BN16" s="37">
        <v>38.4</v>
      </c>
      <c r="BO16" s="37">
        <v>34.599999999999994</v>
      </c>
      <c r="BP16" s="101">
        <v>222.1</v>
      </c>
      <c r="BQ16" s="101">
        <v>172.7</v>
      </c>
      <c r="BR16" s="84">
        <v>5</v>
      </c>
      <c r="BS16" s="37">
        <v>5.3</v>
      </c>
      <c r="BT16" s="37">
        <v>4.8</v>
      </c>
      <c r="BU16" s="37">
        <v>75.7</v>
      </c>
      <c r="BV16" s="107">
        <v>0.28328987888789953</v>
      </c>
      <c r="BW16" s="94">
        <v>14</v>
      </c>
    </row>
    <row r="17" spans="1:75" s="73" customFormat="1" ht="11.25" x14ac:dyDescent="0.2">
      <c r="A17" s="73" t="s">
        <v>649</v>
      </c>
      <c r="B17" s="73">
        <v>65.5</v>
      </c>
      <c r="C17" s="73">
        <v>4.8</v>
      </c>
      <c r="D17" s="73">
        <v>4</v>
      </c>
      <c r="E17" s="73">
        <v>5.5</v>
      </c>
      <c r="F17" s="73">
        <v>7.8</v>
      </c>
      <c r="G17" s="73">
        <v>5.2</v>
      </c>
      <c r="H17" s="73">
        <v>4.8</v>
      </c>
      <c r="I17" s="73">
        <v>3.5000000000000004</v>
      </c>
      <c r="J17" s="73">
        <v>2.4</v>
      </c>
      <c r="K17" s="105">
        <v>50</v>
      </c>
      <c r="L17" s="105">
        <v>50</v>
      </c>
      <c r="M17" s="92">
        <v>32.700000000000003</v>
      </c>
      <c r="N17" s="92">
        <v>23.3</v>
      </c>
      <c r="O17" s="73">
        <v>1.8103</v>
      </c>
      <c r="P17" s="73">
        <v>1.8006</v>
      </c>
      <c r="Q17" s="73">
        <v>1.8754999999999999</v>
      </c>
      <c r="R17" s="73">
        <v>16.899999999999999</v>
      </c>
      <c r="S17" s="73">
        <v>7.84</v>
      </c>
      <c r="T17" s="73">
        <v>17.2</v>
      </c>
      <c r="U17" s="73">
        <v>8.5</v>
      </c>
      <c r="V17" s="73">
        <v>25.7</v>
      </c>
      <c r="W17" s="73">
        <v>20.8</v>
      </c>
      <c r="X17" s="73">
        <v>18.399999999999999</v>
      </c>
      <c r="Y17" s="73">
        <v>11.8</v>
      </c>
      <c r="Z17" s="73">
        <v>15.1</v>
      </c>
      <c r="AA17" s="73">
        <v>15.2</v>
      </c>
      <c r="AB17" s="73">
        <v>15</v>
      </c>
      <c r="AC17" s="73">
        <v>30.9</v>
      </c>
      <c r="AD17" s="73">
        <v>12</v>
      </c>
      <c r="AE17" s="73">
        <v>10.199999999999999</v>
      </c>
      <c r="AF17" s="73">
        <v>9.5</v>
      </c>
      <c r="AG17" s="73">
        <v>8.5</v>
      </c>
      <c r="AH17" s="73">
        <v>10.4</v>
      </c>
      <c r="AI17" s="73">
        <v>21.8</v>
      </c>
      <c r="AJ17" s="73">
        <v>7.7</v>
      </c>
      <c r="AK17" s="73">
        <v>6.3</v>
      </c>
      <c r="AL17" s="73">
        <v>26.6</v>
      </c>
      <c r="AM17" s="73">
        <v>28.7</v>
      </c>
      <c r="AN17" s="73">
        <v>25.3</v>
      </c>
      <c r="AO17" s="73">
        <v>51.1</v>
      </c>
      <c r="AP17" s="73">
        <v>22.8</v>
      </c>
      <c r="AQ17" s="73">
        <v>16.7</v>
      </c>
      <c r="AR17" s="87">
        <v>25.1</v>
      </c>
      <c r="AS17" s="87">
        <v>19.2</v>
      </c>
      <c r="AT17" s="87">
        <v>30.7</v>
      </c>
      <c r="AU17" s="87">
        <v>35.5</v>
      </c>
      <c r="AV17" s="87">
        <v>24.7</v>
      </c>
      <c r="AW17" s="87">
        <v>18.5</v>
      </c>
      <c r="AX17" s="87">
        <v>39.299999999999997</v>
      </c>
      <c r="AY17" s="87">
        <v>45.3</v>
      </c>
      <c r="AZ17" s="87">
        <v>33.6</v>
      </c>
      <c r="BA17" s="87">
        <v>40.9</v>
      </c>
      <c r="BB17" s="87">
        <v>37.200000000000003</v>
      </c>
      <c r="BC17" s="87">
        <v>42.7</v>
      </c>
      <c r="BD17" s="73">
        <v>2.6</v>
      </c>
      <c r="BE17" s="73">
        <v>2.2999999999999998</v>
      </c>
      <c r="BF17" s="73">
        <v>2.8</v>
      </c>
      <c r="BG17" s="73">
        <v>5.0999999999999996</v>
      </c>
      <c r="BH17" s="73">
        <v>2.2000000000000002</v>
      </c>
      <c r="BI17" s="73">
        <v>1.6</v>
      </c>
      <c r="BJ17" s="73">
        <v>38.700000000000003</v>
      </c>
      <c r="BK17" s="73">
        <v>39</v>
      </c>
      <c r="BL17" s="73">
        <v>38.299999999999997</v>
      </c>
      <c r="BM17" s="73">
        <v>43.1</v>
      </c>
      <c r="BN17" s="73">
        <v>39.200000000000003</v>
      </c>
      <c r="BO17" s="73">
        <v>34.5</v>
      </c>
      <c r="BP17" s="105">
        <v>226.7</v>
      </c>
      <c r="BQ17" s="105">
        <v>179.3</v>
      </c>
      <c r="BR17" s="73">
        <v>5.4</v>
      </c>
      <c r="BS17" s="73">
        <v>5.9</v>
      </c>
      <c r="BT17" s="73">
        <v>5</v>
      </c>
      <c r="BU17" s="73">
        <v>75</v>
      </c>
      <c r="BV17" s="107">
        <v>0.49228451972276066</v>
      </c>
      <c r="BW17" s="106"/>
    </row>
    <row r="24" spans="1:75" x14ac:dyDescent="0.25">
      <c r="BT24" s="89"/>
      <c r="BU24" s="90"/>
    </row>
    <row r="25" spans="1:75" x14ac:dyDescent="0.25">
      <c r="AU25" s="43"/>
      <c r="AV25" s="43"/>
      <c r="AW25" s="43"/>
      <c r="AX25" s="43"/>
      <c r="AY25" s="43"/>
      <c r="AZ25" s="43"/>
      <c r="BA25" s="43"/>
      <c r="BB25" s="43"/>
      <c r="BC25" s="43"/>
      <c r="BD25" s="43"/>
      <c r="BE25" s="43"/>
      <c r="BF25" s="43"/>
      <c r="BG25" s="43"/>
      <c r="BT25" s="89"/>
      <c r="BU25" s="90"/>
    </row>
    <row r="26" spans="1:75" x14ac:dyDescent="0.25">
      <c r="AU26" s="43"/>
      <c r="AV26" s="43"/>
      <c r="AW26" s="43"/>
      <c r="AX26" s="43"/>
      <c r="AY26" s="43"/>
      <c r="AZ26" s="43"/>
      <c r="BA26" s="43"/>
      <c r="BB26" s="43"/>
      <c r="BC26" s="43"/>
      <c r="BD26" s="43"/>
      <c r="BE26" s="43"/>
      <c r="BF26" s="43"/>
      <c r="BG26" s="43"/>
      <c r="BT26" s="89"/>
      <c r="BU26" s="90"/>
    </row>
    <row r="27" spans="1:75" x14ac:dyDescent="0.25">
      <c r="AU27" s="43"/>
      <c r="AV27" s="43"/>
      <c r="AW27" s="43"/>
      <c r="AX27" s="43"/>
      <c r="AY27" s="43"/>
      <c r="AZ27" s="43"/>
      <c r="BA27" s="43"/>
      <c r="BB27" s="43"/>
      <c r="BC27" s="43"/>
      <c r="BD27" s="43"/>
      <c r="BE27" s="43"/>
      <c r="BF27" s="43"/>
      <c r="BG27" s="43"/>
      <c r="BT27" s="89"/>
      <c r="BU27" s="90"/>
    </row>
    <row r="28" spans="1:75" x14ac:dyDescent="0.25">
      <c r="AU28" s="43"/>
      <c r="AV28" s="43"/>
      <c r="AW28" s="43"/>
      <c r="AX28" s="43"/>
      <c r="AY28" s="43"/>
      <c r="AZ28" s="43"/>
      <c r="BA28" s="43"/>
      <c r="BB28" s="43"/>
      <c r="BC28" s="43"/>
      <c r="BD28" s="43"/>
      <c r="BE28" s="43"/>
      <c r="BF28" s="43"/>
      <c r="BG28" s="43"/>
      <c r="BT28" s="89"/>
      <c r="BU28" s="90"/>
    </row>
    <row r="29" spans="1:75" x14ac:dyDescent="0.25">
      <c r="AU29" s="43"/>
      <c r="AV29" s="43"/>
      <c r="AW29" s="43"/>
      <c r="AX29" s="43"/>
      <c r="AY29" s="43"/>
      <c r="AZ29" s="43"/>
      <c r="BA29" s="43"/>
      <c r="BB29" s="43"/>
      <c r="BC29" s="43"/>
      <c r="BD29" s="43"/>
      <c r="BE29" s="43"/>
      <c r="BF29" s="43"/>
      <c r="BG29" s="43"/>
      <c r="BT29" s="89"/>
      <c r="BU29" s="90"/>
    </row>
    <row r="30" spans="1:75" x14ac:dyDescent="0.25">
      <c r="AU30" s="43"/>
      <c r="AV30" s="43"/>
      <c r="AW30" s="43"/>
      <c r="AX30" s="43"/>
      <c r="AY30" s="43"/>
      <c r="AZ30" s="43"/>
      <c r="BA30" s="43"/>
      <c r="BB30" s="43"/>
      <c r="BC30" s="43"/>
      <c r="BD30" s="43"/>
      <c r="BE30" s="43"/>
      <c r="BF30" s="43"/>
      <c r="BG30" s="43"/>
      <c r="BT30" s="89"/>
      <c r="BU30" s="90"/>
    </row>
    <row r="31" spans="1:75" x14ac:dyDescent="0.25">
      <c r="AU31" s="43"/>
      <c r="AV31" s="43"/>
      <c r="AW31" s="43"/>
      <c r="AX31" s="43"/>
      <c r="AY31" s="43"/>
      <c r="AZ31" s="43"/>
      <c r="BA31" s="43"/>
      <c r="BB31" s="43"/>
      <c r="BC31" s="43"/>
      <c r="BD31" s="43"/>
      <c r="BE31" s="43"/>
      <c r="BF31" s="43"/>
      <c r="BG31" s="43"/>
      <c r="BT31" s="89"/>
      <c r="BU31" s="90"/>
    </row>
    <row r="32" spans="1:75" x14ac:dyDescent="0.25">
      <c r="AU32" s="43"/>
      <c r="AV32" s="43"/>
      <c r="AW32" s="43"/>
      <c r="AX32" s="43"/>
      <c r="AY32" s="43"/>
      <c r="AZ32" s="43"/>
      <c r="BA32" s="43"/>
      <c r="BB32" s="43"/>
      <c r="BC32" s="43"/>
      <c r="BD32" s="43"/>
      <c r="BE32" s="43"/>
      <c r="BF32" s="43"/>
      <c r="BG32" s="43"/>
      <c r="BT32" s="89"/>
      <c r="BU32" s="90"/>
    </row>
    <row r="33" spans="47:73" x14ac:dyDescent="0.25">
      <c r="AU33" s="43"/>
      <c r="AV33" s="43"/>
      <c r="AW33" s="43"/>
      <c r="AX33" s="43"/>
      <c r="AY33" s="43"/>
      <c r="AZ33" s="43"/>
      <c r="BA33" s="43"/>
      <c r="BB33" s="43"/>
      <c r="BC33" s="43"/>
      <c r="BD33" s="43"/>
      <c r="BE33" s="43"/>
      <c r="BF33" s="43"/>
      <c r="BG33" s="43"/>
      <c r="BT33" s="89"/>
      <c r="BU33" s="90"/>
    </row>
    <row r="34" spans="47:73" x14ac:dyDescent="0.25">
      <c r="AU34" s="43"/>
      <c r="AV34" s="43"/>
      <c r="AW34" s="43"/>
      <c r="AX34" s="43"/>
      <c r="AY34" s="43"/>
      <c r="AZ34" s="43"/>
      <c r="BA34" s="43"/>
      <c r="BB34" s="43"/>
      <c r="BC34" s="43"/>
      <c r="BD34" s="43"/>
      <c r="BE34" s="43"/>
      <c r="BF34" s="43"/>
      <c r="BG34" s="43"/>
      <c r="BT34" s="89"/>
      <c r="BU34" s="90"/>
    </row>
    <row r="35" spans="47:73" x14ac:dyDescent="0.25">
      <c r="AU35" s="43"/>
      <c r="AV35" s="43"/>
      <c r="AW35" s="43"/>
      <c r="AX35" s="43"/>
      <c r="AY35" s="43"/>
      <c r="AZ35" s="43"/>
      <c r="BA35" s="43"/>
      <c r="BB35" s="43"/>
      <c r="BC35" s="43"/>
      <c r="BD35" s="43"/>
      <c r="BE35" s="43"/>
      <c r="BF35" s="43"/>
      <c r="BG35" s="43"/>
      <c r="BT35" s="89"/>
      <c r="BU35" s="90"/>
    </row>
    <row r="36" spans="47:73" x14ac:dyDescent="0.25">
      <c r="AU36" s="43"/>
      <c r="AV36" s="43"/>
      <c r="AW36" s="43"/>
      <c r="AX36" s="43"/>
      <c r="AY36" s="43"/>
      <c r="AZ36" s="43"/>
      <c r="BA36" s="43"/>
      <c r="BB36" s="43"/>
      <c r="BC36" s="43"/>
      <c r="BD36" s="43"/>
      <c r="BE36" s="43"/>
      <c r="BF36" s="43"/>
      <c r="BG36" s="43"/>
      <c r="BT36" s="89"/>
      <c r="BU36" s="90"/>
    </row>
    <row r="37" spans="47:73" x14ac:dyDescent="0.25">
      <c r="AU37" s="43"/>
      <c r="AV37" s="43"/>
      <c r="AW37" s="43"/>
      <c r="AX37" s="43"/>
      <c r="AY37" s="43"/>
      <c r="AZ37" s="43"/>
      <c r="BA37" s="43"/>
      <c r="BB37" s="43"/>
      <c r="BC37" s="43"/>
      <c r="BD37" s="43"/>
      <c r="BE37" s="43"/>
      <c r="BF37" s="43"/>
      <c r="BG37" s="43"/>
      <c r="BT37" s="89"/>
      <c r="BU37" s="90"/>
    </row>
    <row r="38" spans="47:73" x14ac:dyDescent="0.25">
      <c r="AU38" s="43"/>
      <c r="AV38" s="43"/>
      <c r="AW38" s="43"/>
      <c r="AX38" s="43"/>
      <c r="AY38" s="43"/>
      <c r="AZ38" s="43"/>
      <c r="BA38" s="43"/>
      <c r="BB38" s="43"/>
      <c r="BC38" s="43"/>
      <c r="BD38" s="43"/>
      <c r="BE38" s="43"/>
      <c r="BF38" s="43"/>
      <c r="BG38" s="43"/>
      <c r="BT38" s="89"/>
      <c r="BU38" s="90"/>
    </row>
    <row r="39" spans="47:73" x14ac:dyDescent="0.25">
      <c r="AU39" s="43"/>
      <c r="AV39" s="43"/>
      <c r="AW39" s="43"/>
      <c r="AX39" s="43"/>
      <c r="AY39" s="43"/>
      <c r="AZ39" s="43"/>
      <c r="BA39" s="43"/>
      <c r="BB39" s="43"/>
      <c r="BC39" s="43"/>
      <c r="BD39" s="43"/>
      <c r="BE39" s="43"/>
      <c r="BF39" s="43"/>
      <c r="BG39" s="43"/>
      <c r="BU39" s="90"/>
    </row>
  </sheetData>
  <phoneticPr fontId="15" type="noConversion"/>
  <pageMargins left="0.75" right="0.75" top="1" bottom="1" header="0" footer="0"/>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workbookViewId="0">
      <pane xSplit="1" ySplit="1" topLeftCell="AI2" activePane="bottomRight" state="frozen"/>
      <selection pane="topRight" activeCell="B1" sqref="B1"/>
      <selection pane="bottomLeft" activeCell="A2" sqref="A2"/>
      <selection pane="bottomRight" activeCell="AS26" sqref="AS26"/>
    </sheetView>
  </sheetViews>
  <sheetFormatPr baseColWidth="10" defaultColWidth="10.875" defaultRowHeight="11.25" x14ac:dyDescent="0.2"/>
  <cols>
    <col min="1" max="1" width="5.625" style="43" bestFit="1" customWidth="1"/>
    <col min="2" max="2" width="7.875" style="43" bestFit="1" customWidth="1"/>
    <col min="3" max="3" width="8.625" style="43" bestFit="1" customWidth="1"/>
    <col min="4" max="4" width="10.125" style="43" bestFit="1" customWidth="1"/>
    <col min="5" max="5" width="9.125" style="43" bestFit="1" customWidth="1"/>
    <col min="6" max="6" width="8.75" style="43" bestFit="1" customWidth="1"/>
    <col min="7" max="7" width="8.5" style="43" bestFit="1" customWidth="1"/>
    <col min="8" max="8" width="9.625" style="43" bestFit="1" customWidth="1"/>
    <col min="9" max="9" width="8" style="43" customWidth="1"/>
    <col min="10" max="10" width="7.5" style="43" bestFit="1" customWidth="1"/>
    <col min="11" max="11" width="8" style="43" bestFit="1" customWidth="1"/>
    <col min="12" max="12" width="7.625" style="43" bestFit="1" customWidth="1"/>
    <col min="13" max="13" width="9.625" style="43" bestFit="1" customWidth="1"/>
    <col min="14" max="14" width="9.875" style="43" bestFit="1" customWidth="1"/>
    <col min="15" max="15" width="9.625" style="43" bestFit="1" customWidth="1"/>
    <col min="16" max="16" width="10.625" style="43" bestFit="1" customWidth="1"/>
    <col min="17" max="17" width="10.375" style="43" bestFit="1" customWidth="1"/>
    <col min="18" max="18" width="11.625" style="43" bestFit="1" customWidth="1"/>
    <col min="19" max="19" width="11.375" style="43" bestFit="1" customWidth="1"/>
    <col min="20" max="20" width="8.625" style="43" bestFit="1" customWidth="1"/>
    <col min="21" max="21" width="8.375" style="43" bestFit="1" customWidth="1"/>
    <col min="22" max="22" width="10.625" style="43" bestFit="1" customWidth="1"/>
    <col min="23" max="23" width="10.5" style="43" bestFit="1" customWidth="1"/>
    <col min="24" max="24" width="11.5" style="43" bestFit="1" customWidth="1"/>
    <col min="25" max="25" width="11.125" style="43" bestFit="1" customWidth="1"/>
    <col min="26" max="26" width="12.5" style="43" bestFit="1" customWidth="1"/>
    <col min="27" max="27" width="12.125" style="43" bestFit="1" customWidth="1"/>
    <col min="28" max="28" width="10.875" style="43" bestFit="1" customWidth="1"/>
    <col min="29" max="29" width="10.625" style="43" bestFit="1" customWidth="1"/>
    <col min="30" max="30" width="11.625" style="43" bestFit="1" customWidth="1"/>
    <col min="31" max="31" width="11.375" style="43" bestFit="1" customWidth="1"/>
    <col min="32" max="32" width="12.625" style="43" bestFit="1" customWidth="1"/>
    <col min="33" max="33" width="12.375" style="43" bestFit="1" customWidth="1"/>
    <col min="34" max="34" width="7.625" style="43" bestFit="1" customWidth="1"/>
    <col min="35" max="35" width="9.125" style="43" bestFit="1" customWidth="1"/>
    <col min="36" max="36" width="13.875" style="43" bestFit="1" customWidth="1"/>
    <col min="37" max="37" width="11.375" style="43" bestFit="1" customWidth="1"/>
    <col min="38" max="38" width="11.625" style="43" bestFit="1" customWidth="1"/>
    <col min="39" max="40" width="12.125" style="43" bestFit="1" customWidth="1"/>
    <col min="41" max="41" width="13.5" style="43" bestFit="1" customWidth="1"/>
    <col min="42" max="42" width="9.625" style="43" bestFit="1" customWidth="1"/>
    <col min="43" max="43" width="12.875" style="43" bestFit="1" customWidth="1"/>
    <col min="44" max="44" width="10.625" style="43" bestFit="1" customWidth="1"/>
    <col min="45" max="45" width="11.375" style="43" bestFit="1" customWidth="1"/>
    <col min="46" max="46" width="17.125" style="43" bestFit="1" customWidth="1"/>
    <col min="47" max="47" width="28.5" style="43" bestFit="1" customWidth="1"/>
    <col min="48" max="48" width="17.625" style="43" bestFit="1" customWidth="1"/>
    <col min="49" max="16384" width="10.875" style="43"/>
  </cols>
  <sheetData>
    <row r="1" spans="1:51" x14ac:dyDescent="0.2">
      <c r="A1" s="1" t="s">
        <v>633</v>
      </c>
      <c r="B1" s="1" t="s">
        <v>574</v>
      </c>
      <c r="C1" s="1" t="s">
        <v>163</v>
      </c>
      <c r="D1" s="1" t="s">
        <v>164</v>
      </c>
      <c r="E1" s="1" t="s">
        <v>165</v>
      </c>
      <c r="F1" s="1" t="s">
        <v>166</v>
      </c>
      <c r="G1" s="1" t="s">
        <v>167</v>
      </c>
      <c r="H1" s="1" t="s">
        <v>168</v>
      </c>
      <c r="I1" s="1" t="s">
        <v>169</v>
      </c>
      <c r="J1" s="1" t="s">
        <v>170</v>
      </c>
      <c r="K1" s="1" t="s">
        <v>171</v>
      </c>
      <c r="L1" s="1" t="s">
        <v>172</v>
      </c>
      <c r="M1" s="1" t="s">
        <v>173</v>
      </c>
      <c r="N1" s="1" t="s">
        <v>174</v>
      </c>
      <c r="O1" s="1" t="s">
        <v>175</v>
      </c>
      <c r="P1" s="1" t="s">
        <v>176</v>
      </c>
      <c r="Q1" s="1" t="s">
        <v>177</v>
      </c>
      <c r="R1" s="1" t="s">
        <v>178</v>
      </c>
      <c r="S1" s="1" t="s">
        <v>179</v>
      </c>
      <c r="T1" s="1" t="s">
        <v>180</v>
      </c>
      <c r="U1" s="1" t="s">
        <v>181</v>
      </c>
      <c r="V1" s="1" t="s">
        <v>182</v>
      </c>
      <c r="W1" s="1" t="s">
        <v>183</v>
      </c>
      <c r="X1" s="1" t="s">
        <v>184</v>
      </c>
      <c r="Y1" s="1" t="s">
        <v>185</v>
      </c>
      <c r="Z1" s="1" t="s">
        <v>186</v>
      </c>
      <c r="AA1" s="1" t="s">
        <v>187</v>
      </c>
      <c r="AB1" s="1" t="s">
        <v>188</v>
      </c>
      <c r="AC1" s="1" t="s">
        <v>189</v>
      </c>
      <c r="AD1" s="1" t="s">
        <v>190</v>
      </c>
      <c r="AE1" s="1" t="s">
        <v>191</v>
      </c>
      <c r="AF1" s="1" t="s">
        <v>192</v>
      </c>
      <c r="AG1" s="1" t="s">
        <v>193</v>
      </c>
      <c r="AH1" s="1" t="s">
        <v>589</v>
      </c>
      <c r="AI1" s="1" t="s">
        <v>591</v>
      </c>
      <c r="AJ1" s="1" t="s">
        <v>884</v>
      </c>
      <c r="AK1" s="1" t="s">
        <v>885</v>
      </c>
      <c r="AL1" s="1" t="s">
        <v>886</v>
      </c>
      <c r="AM1" s="1" t="s">
        <v>887</v>
      </c>
      <c r="AN1" s="1" t="s">
        <v>888</v>
      </c>
      <c r="AO1" s="1" t="s">
        <v>602</v>
      </c>
      <c r="AP1" s="1" t="s">
        <v>889</v>
      </c>
      <c r="AQ1" s="1" t="s">
        <v>890</v>
      </c>
      <c r="AR1" s="1" t="s">
        <v>891</v>
      </c>
      <c r="AS1" s="1" t="s">
        <v>892</v>
      </c>
      <c r="AT1" s="1" t="s">
        <v>194</v>
      </c>
      <c r="AU1" s="1" t="s">
        <v>452</v>
      </c>
      <c r="AV1" s="93" t="s">
        <v>959</v>
      </c>
    </row>
    <row r="2" spans="1:51" x14ac:dyDescent="0.2">
      <c r="A2" s="11" t="s">
        <v>634</v>
      </c>
      <c r="B2" s="19">
        <v>16873.3</v>
      </c>
      <c r="C2" s="19">
        <v>183190</v>
      </c>
      <c r="D2" s="19">
        <v>10.856797425518423</v>
      </c>
      <c r="E2" s="19">
        <v>1.0620664465502698</v>
      </c>
      <c r="F2" s="19">
        <v>165083</v>
      </c>
      <c r="G2" s="19">
        <v>18107</v>
      </c>
      <c r="H2" s="19">
        <v>9.8842731590152297</v>
      </c>
      <c r="I2" s="19">
        <v>88592</v>
      </c>
      <c r="J2" s="19">
        <v>48.360718379824227</v>
      </c>
      <c r="K2" s="19">
        <v>94598</v>
      </c>
      <c r="L2" s="19">
        <v>51.639281620175773</v>
      </c>
      <c r="M2" s="19">
        <v>93.651028562971732</v>
      </c>
      <c r="N2" s="18">
        <v>42108</v>
      </c>
      <c r="O2" s="19">
        <v>22.985970849937225</v>
      </c>
      <c r="P2" s="18">
        <v>121746</v>
      </c>
      <c r="Q2" s="19">
        <v>66.458867842131113</v>
      </c>
      <c r="R2" s="18">
        <v>19336</v>
      </c>
      <c r="S2" s="19">
        <v>10.555161307931655</v>
      </c>
      <c r="T2" s="19">
        <v>50.469009248763818</v>
      </c>
      <c r="U2" s="19">
        <v>45.920015199012063</v>
      </c>
      <c r="V2" s="18">
        <v>21264</v>
      </c>
      <c r="W2" s="19">
        <v>24.002167238576845</v>
      </c>
      <c r="X2" s="18">
        <v>58808</v>
      </c>
      <c r="Y2" s="19">
        <v>66.380711576666059</v>
      </c>
      <c r="Z2" s="18">
        <v>8520</v>
      </c>
      <c r="AA2" s="19">
        <v>9.6171211847570888</v>
      </c>
      <c r="AB2" s="18">
        <v>20844</v>
      </c>
      <c r="AC2" s="19">
        <v>22.034292479756441</v>
      </c>
      <c r="AD2" s="18">
        <v>62938</v>
      </c>
      <c r="AE2" s="19">
        <v>66.532061988625557</v>
      </c>
      <c r="AF2" s="18">
        <v>10816</v>
      </c>
      <c r="AG2" s="19">
        <v>11.433645531618005</v>
      </c>
      <c r="AH2" s="18">
        <v>164933</v>
      </c>
      <c r="AI2" s="17">
        <v>0.88917001669515328</v>
      </c>
      <c r="AJ2" s="17">
        <v>26.400000000000006</v>
      </c>
      <c r="AK2" s="17">
        <v>22.7</v>
      </c>
      <c r="AL2" s="17">
        <v>0</v>
      </c>
      <c r="AM2" s="17">
        <v>0.4</v>
      </c>
      <c r="AN2" s="17">
        <v>3</v>
      </c>
      <c r="AO2" s="17">
        <v>0</v>
      </c>
      <c r="AP2" s="17">
        <v>0</v>
      </c>
      <c r="AQ2" s="17">
        <v>0</v>
      </c>
      <c r="AR2" s="17">
        <v>0</v>
      </c>
      <c r="AS2" s="17">
        <v>0.2</v>
      </c>
      <c r="AT2" s="17">
        <v>18.3</v>
      </c>
      <c r="AU2" s="17">
        <v>74.624674997903213</v>
      </c>
      <c r="AV2" s="94">
        <v>-9.8000000000000007</v>
      </c>
      <c r="AW2" s="17"/>
      <c r="AX2" s="17"/>
      <c r="AY2" s="1"/>
    </row>
    <row r="3" spans="1:51" x14ac:dyDescent="0.2">
      <c r="A3" s="11" t="s">
        <v>635</v>
      </c>
      <c r="B3" s="19">
        <v>42225.8</v>
      </c>
      <c r="C3" s="19">
        <v>321726</v>
      </c>
      <c r="D3" s="19">
        <v>7.6191806904783324</v>
      </c>
      <c r="E3" s="19">
        <v>1.8652458626717181</v>
      </c>
      <c r="F3" s="19">
        <v>300146</v>
      </c>
      <c r="G3" s="19">
        <v>21580</v>
      </c>
      <c r="H3" s="19">
        <v>6.7075710387099585</v>
      </c>
      <c r="I3" s="19">
        <v>167204</v>
      </c>
      <c r="J3" s="19">
        <v>51.970931786675621</v>
      </c>
      <c r="K3" s="19">
        <v>154522</v>
      </c>
      <c r="L3" s="19">
        <v>48.029068213324386</v>
      </c>
      <c r="M3" s="19">
        <v>108.20724557021006</v>
      </c>
      <c r="N3" s="18">
        <v>77684</v>
      </c>
      <c r="O3" s="19">
        <v>24.146012445372769</v>
      </c>
      <c r="P3" s="18">
        <v>223240</v>
      </c>
      <c r="Q3" s="19">
        <v>69.38823719562609</v>
      </c>
      <c r="R3" s="18">
        <v>20802</v>
      </c>
      <c r="S3" s="19">
        <v>6.465750359001138</v>
      </c>
      <c r="T3" s="19">
        <v>44.116645762408169</v>
      </c>
      <c r="U3" s="19">
        <v>26.777714844755678</v>
      </c>
      <c r="V3" s="18">
        <v>39592</v>
      </c>
      <c r="W3" s="19">
        <v>23.678859357431641</v>
      </c>
      <c r="X3" s="18">
        <v>118442</v>
      </c>
      <c r="Y3" s="19">
        <v>70.83682208559604</v>
      </c>
      <c r="Z3" s="18">
        <v>9170</v>
      </c>
      <c r="AA3" s="19">
        <v>5.4843185569723216</v>
      </c>
      <c r="AB3" s="18">
        <v>38092</v>
      </c>
      <c r="AC3" s="19">
        <v>24.651505934430048</v>
      </c>
      <c r="AD3" s="18">
        <v>104798</v>
      </c>
      <c r="AE3" s="19">
        <v>67.820763386443346</v>
      </c>
      <c r="AF3" s="18">
        <v>11632</v>
      </c>
      <c r="AG3" s="19">
        <v>7.5277306791265968</v>
      </c>
      <c r="AH3" s="18">
        <v>385457</v>
      </c>
      <c r="AI3" s="17">
        <v>2.0780365792489293</v>
      </c>
      <c r="AJ3" s="17">
        <v>15.100000000000009</v>
      </c>
      <c r="AK3" s="17">
        <v>11.1</v>
      </c>
      <c r="AL3" s="17">
        <v>0</v>
      </c>
      <c r="AM3" s="17">
        <v>0.4</v>
      </c>
      <c r="AN3" s="17">
        <v>1</v>
      </c>
      <c r="AO3" s="17">
        <v>2.4</v>
      </c>
      <c r="AP3" s="17">
        <v>0.1</v>
      </c>
      <c r="AQ3" s="17">
        <v>0</v>
      </c>
      <c r="AR3" s="17">
        <v>0</v>
      </c>
      <c r="AS3" s="17">
        <v>0.1</v>
      </c>
      <c r="AT3" s="17">
        <v>17.8</v>
      </c>
      <c r="AU3" s="17">
        <v>68.95131494470084</v>
      </c>
      <c r="AV3" s="95">
        <v>21.642943218652963</v>
      </c>
      <c r="AW3" s="17"/>
      <c r="AX3" s="17"/>
      <c r="AY3" s="17"/>
    </row>
    <row r="4" spans="1:51" x14ac:dyDescent="0.2">
      <c r="A4" s="11" t="s">
        <v>636</v>
      </c>
      <c r="B4" s="19">
        <v>126049.1</v>
      </c>
      <c r="C4" s="19">
        <v>581701</v>
      </c>
      <c r="D4" s="19">
        <v>4.6148762664707643</v>
      </c>
      <c r="E4" s="19">
        <v>3.3724827448263466</v>
      </c>
      <c r="F4" s="19">
        <v>566944</v>
      </c>
      <c r="G4" s="19">
        <v>14757</v>
      </c>
      <c r="H4" s="19">
        <v>2.5368703165371902</v>
      </c>
      <c r="I4" s="19">
        <v>302787</v>
      </c>
      <c r="J4" s="19">
        <v>52.051999222968504</v>
      </c>
      <c r="K4" s="19">
        <v>278914</v>
      </c>
      <c r="L4" s="19">
        <v>47.948000777031496</v>
      </c>
      <c r="M4" s="19">
        <v>108.55926916540582</v>
      </c>
      <c r="N4" s="18">
        <v>139954</v>
      </c>
      <c r="O4" s="19">
        <v>24.059439471481053</v>
      </c>
      <c r="P4" s="18">
        <v>404140</v>
      </c>
      <c r="Q4" s="19">
        <v>69.475555311061868</v>
      </c>
      <c r="R4" s="18">
        <v>37607</v>
      </c>
      <c r="S4" s="19">
        <v>6.4650052174570787</v>
      </c>
      <c r="T4" s="19">
        <v>43.93551739496214</v>
      </c>
      <c r="U4" s="19">
        <v>26.870971890764107</v>
      </c>
      <c r="V4" s="18">
        <v>71305</v>
      </c>
      <c r="W4" s="19">
        <v>23.549557940070081</v>
      </c>
      <c r="X4" s="18">
        <v>215060</v>
      </c>
      <c r="Y4" s="19">
        <v>71.026827439751372</v>
      </c>
      <c r="Z4" s="18">
        <v>16422</v>
      </c>
      <c r="AA4" s="19">
        <v>5.4236146201785411</v>
      </c>
      <c r="AB4" s="18">
        <v>68649</v>
      </c>
      <c r="AC4" s="19">
        <v>24.612963135590181</v>
      </c>
      <c r="AD4" s="18">
        <v>189080</v>
      </c>
      <c r="AE4" s="19">
        <v>67.791505625389902</v>
      </c>
      <c r="AF4" s="18">
        <v>21185</v>
      </c>
      <c r="AG4" s="19">
        <v>7.5955312390199134</v>
      </c>
      <c r="AH4" s="18">
        <v>635800</v>
      </c>
      <c r="AI4" s="17">
        <v>3.4276603021516521</v>
      </c>
      <c r="AJ4" s="17">
        <v>6.5</v>
      </c>
      <c r="AK4" s="17">
        <v>0.70000000000000007</v>
      </c>
      <c r="AL4" s="17">
        <v>0</v>
      </c>
      <c r="AM4" s="17">
        <v>0.8</v>
      </c>
      <c r="AN4" s="17">
        <v>0.6</v>
      </c>
      <c r="AO4" s="17">
        <v>4</v>
      </c>
      <c r="AP4" s="17">
        <v>0.3</v>
      </c>
      <c r="AQ4" s="17">
        <v>0</v>
      </c>
      <c r="AR4" s="17">
        <v>0</v>
      </c>
      <c r="AS4" s="17">
        <v>0.1</v>
      </c>
      <c r="AT4" s="17">
        <v>17.399999999999999</v>
      </c>
      <c r="AU4" s="17">
        <v>66.640423274774989</v>
      </c>
      <c r="AV4" s="95">
        <v>10.867622192284065</v>
      </c>
      <c r="AW4" s="17"/>
      <c r="AX4" s="17"/>
      <c r="AY4" s="17"/>
    </row>
    <row r="5" spans="1:51" x14ac:dyDescent="0.2">
      <c r="A5" s="11" t="s">
        <v>637</v>
      </c>
      <c r="B5" s="19">
        <v>75176.2</v>
      </c>
      <c r="C5" s="19">
        <v>282575</v>
      </c>
      <c r="D5" s="19">
        <v>3.7588359081730656</v>
      </c>
      <c r="E5" s="19">
        <v>1.6382631482828893</v>
      </c>
      <c r="F5" s="19">
        <v>256380</v>
      </c>
      <c r="G5" s="19">
        <v>26195</v>
      </c>
      <c r="H5" s="19">
        <v>9.2701052817835965</v>
      </c>
      <c r="I5" s="19">
        <v>144250</v>
      </c>
      <c r="J5" s="19">
        <v>51.048394231619923</v>
      </c>
      <c r="K5" s="19">
        <v>138325</v>
      </c>
      <c r="L5" s="19">
        <v>48.951605768380077</v>
      </c>
      <c r="M5" s="19">
        <v>104.28339056569673</v>
      </c>
      <c r="N5" s="18">
        <v>68109</v>
      </c>
      <c r="O5" s="19">
        <v>24.102981509333805</v>
      </c>
      <c r="P5" s="18">
        <v>191329</v>
      </c>
      <c r="Q5" s="19">
        <v>67.709103777758116</v>
      </c>
      <c r="R5" s="18">
        <v>23137</v>
      </c>
      <c r="S5" s="19">
        <v>8.1879147129080767</v>
      </c>
      <c r="T5" s="19">
        <v>47.690627139639055</v>
      </c>
      <c r="U5" s="19">
        <v>33.97054721108811</v>
      </c>
      <c r="V5" s="18">
        <v>34661</v>
      </c>
      <c r="W5" s="19">
        <v>24.02842287694974</v>
      </c>
      <c r="X5" s="18">
        <v>98436</v>
      </c>
      <c r="Y5" s="19">
        <v>68.239861351819755</v>
      </c>
      <c r="Z5" s="18">
        <v>11153</v>
      </c>
      <c r="AA5" s="19">
        <v>7.7317157712305029</v>
      </c>
      <c r="AB5" s="18">
        <v>33448</v>
      </c>
      <c r="AC5" s="19">
        <v>24.180733779143321</v>
      </c>
      <c r="AD5" s="18">
        <v>92893</v>
      </c>
      <c r="AE5" s="19">
        <v>67.155611783842389</v>
      </c>
      <c r="AF5" s="18">
        <v>11984</v>
      </c>
      <c r="AG5" s="19">
        <v>8.6636544370142765</v>
      </c>
      <c r="AH5" s="18">
        <v>299954</v>
      </c>
      <c r="AI5" s="17">
        <v>1.6170815008990196</v>
      </c>
      <c r="AJ5" s="17">
        <v>7.8999999999999915</v>
      </c>
      <c r="AK5" s="17">
        <v>1</v>
      </c>
      <c r="AL5" s="17">
        <v>0</v>
      </c>
      <c r="AM5" s="17">
        <v>0</v>
      </c>
      <c r="AN5" s="17">
        <v>0.89999999999999991</v>
      </c>
      <c r="AO5" s="17">
        <v>0.70000000000000007</v>
      </c>
      <c r="AP5" s="17">
        <v>1.7000000000000002</v>
      </c>
      <c r="AQ5" s="17">
        <v>0</v>
      </c>
      <c r="AR5" s="17">
        <v>0.2</v>
      </c>
      <c r="AS5" s="17">
        <v>3.4000000000000004</v>
      </c>
      <c r="AT5" s="17">
        <v>17.5</v>
      </c>
      <c r="AU5" s="17">
        <v>71.790902431270652</v>
      </c>
      <c r="AV5" s="94">
        <v>7.1</v>
      </c>
      <c r="AW5" s="17"/>
      <c r="AX5" s="17"/>
      <c r="AY5" s="17"/>
    </row>
    <row r="6" spans="1:51" x14ac:dyDescent="0.2">
      <c r="A6" s="11" t="s">
        <v>638</v>
      </c>
      <c r="B6" s="19">
        <v>40579.9</v>
      </c>
      <c r="C6" s="19">
        <v>728934</v>
      </c>
      <c r="D6" s="19">
        <v>17.962932387709184</v>
      </c>
      <c r="E6" s="19">
        <v>4.2260840829175956</v>
      </c>
      <c r="F6" s="19">
        <v>587894</v>
      </c>
      <c r="G6" s="19">
        <v>141040</v>
      </c>
      <c r="H6" s="19">
        <v>19.348802497894184</v>
      </c>
      <c r="I6" s="19">
        <v>360920</v>
      </c>
      <c r="J6" s="19">
        <v>49.513399018292468</v>
      </c>
      <c r="K6" s="19">
        <v>368014</v>
      </c>
      <c r="L6" s="19">
        <v>50.486600981707532</v>
      </c>
      <c r="M6" s="19">
        <v>98.072355942980437</v>
      </c>
      <c r="N6" s="18">
        <v>166063</v>
      </c>
      <c r="O6" s="19">
        <v>22.781623576345734</v>
      </c>
      <c r="P6" s="18">
        <v>491479</v>
      </c>
      <c r="Q6" s="19">
        <v>67.424348432093993</v>
      </c>
      <c r="R6" s="18">
        <v>71392</v>
      </c>
      <c r="S6" s="19">
        <v>9.7940279915602773</v>
      </c>
      <c r="T6" s="19">
        <v>48.314373554109132</v>
      </c>
      <c r="U6" s="19">
        <v>42.990913087201847</v>
      </c>
      <c r="V6" s="18">
        <v>84778</v>
      </c>
      <c r="W6" s="19">
        <v>23.489415937049763</v>
      </c>
      <c r="X6" s="18">
        <v>243584</v>
      </c>
      <c r="Y6" s="19">
        <v>67.489748420702639</v>
      </c>
      <c r="Z6" s="18">
        <v>32558</v>
      </c>
      <c r="AA6" s="19">
        <v>9.0208356422475884</v>
      </c>
      <c r="AB6" s="18">
        <v>81285</v>
      </c>
      <c r="AC6" s="19">
        <v>22.087474933018854</v>
      </c>
      <c r="AD6" s="18">
        <v>247895</v>
      </c>
      <c r="AE6" s="19">
        <v>67.360209122479034</v>
      </c>
      <c r="AF6" s="18">
        <v>38834</v>
      </c>
      <c r="AG6" s="19">
        <v>10.55231594450211</v>
      </c>
      <c r="AH6" s="18">
        <v>817990</v>
      </c>
      <c r="AI6" s="17">
        <v>4.4098645022916481</v>
      </c>
      <c r="AJ6" s="17">
        <v>1.7000000000000028</v>
      </c>
      <c r="AK6" s="17">
        <v>0.3</v>
      </c>
      <c r="AL6" s="17">
        <v>0</v>
      </c>
      <c r="AM6" s="17">
        <v>0.1</v>
      </c>
      <c r="AN6" s="17">
        <v>0.89999999999999991</v>
      </c>
      <c r="AO6" s="17">
        <v>0.1</v>
      </c>
      <c r="AP6" s="17">
        <v>0</v>
      </c>
      <c r="AQ6" s="17">
        <v>0</v>
      </c>
      <c r="AR6" s="17">
        <v>0</v>
      </c>
      <c r="AS6" s="17">
        <v>0.3</v>
      </c>
      <c r="AT6" s="17">
        <v>15.1</v>
      </c>
      <c r="AU6" s="17">
        <v>56.674362472452515</v>
      </c>
      <c r="AV6" s="94">
        <v>13.7</v>
      </c>
      <c r="AW6" s="17"/>
      <c r="AX6" s="16"/>
      <c r="AY6" s="17"/>
    </row>
    <row r="7" spans="1:51" x14ac:dyDescent="0.2">
      <c r="A7" s="11" t="s">
        <v>639</v>
      </c>
      <c r="B7" s="19">
        <v>16396.099999999999</v>
      </c>
      <c r="C7" s="19">
        <v>1772436</v>
      </c>
      <c r="D7" s="19">
        <v>108.10107281609652</v>
      </c>
      <c r="E7" s="19">
        <v>10.2759146474031</v>
      </c>
      <c r="F7" s="19">
        <v>1626836</v>
      </c>
      <c r="G7" s="19">
        <v>145600</v>
      </c>
      <c r="H7" s="19">
        <v>8.2146830689514321</v>
      </c>
      <c r="I7" s="19">
        <v>872867</v>
      </c>
      <c r="J7" s="19">
        <v>49.246742900730972</v>
      </c>
      <c r="K7" s="19">
        <v>899569</v>
      </c>
      <c r="L7" s="19">
        <v>50.753257099269035</v>
      </c>
      <c r="M7" s="19">
        <v>97.03168962025147</v>
      </c>
      <c r="N7" s="18">
        <v>368945</v>
      </c>
      <c r="O7" s="19">
        <v>20.815702231279438</v>
      </c>
      <c r="P7" s="18">
        <v>1209257</v>
      </c>
      <c r="Q7" s="19">
        <v>68.2257074444437</v>
      </c>
      <c r="R7" s="18">
        <v>194234</v>
      </c>
      <c r="S7" s="19">
        <v>10.958590324276871</v>
      </c>
      <c r="T7" s="19">
        <v>46.572316720101682</v>
      </c>
      <c r="U7" s="19">
        <v>52.645787312472045</v>
      </c>
      <c r="V7" s="18">
        <v>188746</v>
      </c>
      <c r="W7" s="19">
        <v>21.623683791459637</v>
      </c>
      <c r="X7" s="18">
        <v>601469</v>
      </c>
      <c r="Y7" s="19">
        <v>68.907290572332329</v>
      </c>
      <c r="Z7" s="18">
        <v>82652</v>
      </c>
      <c r="AA7" s="19">
        <v>9.4690256362080358</v>
      </c>
      <c r="AB7" s="18">
        <v>180199</v>
      </c>
      <c r="AC7" s="19">
        <v>20.031704071616517</v>
      </c>
      <c r="AD7" s="18">
        <v>607788</v>
      </c>
      <c r="AE7" s="19">
        <v>67.564355819286789</v>
      </c>
      <c r="AF7" s="18">
        <v>111582</v>
      </c>
      <c r="AG7" s="19">
        <v>12.403940109096689</v>
      </c>
      <c r="AH7" s="18">
        <v>1934895</v>
      </c>
      <c r="AI7" s="17">
        <v>10.431209154343694</v>
      </c>
      <c r="AJ7" s="17">
        <v>3.1000000000000085</v>
      </c>
      <c r="AK7" s="17">
        <v>0.2</v>
      </c>
      <c r="AL7" s="17">
        <v>0.1</v>
      </c>
      <c r="AM7" s="17">
        <v>0</v>
      </c>
      <c r="AN7" s="17">
        <v>2.6</v>
      </c>
      <c r="AO7" s="17">
        <v>0.2</v>
      </c>
      <c r="AP7" s="17">
        <v>0</v>
      </c>
      <c r="AQ7" s="17">
        <v>0</v>
      </c>
      <c r="AR7" s="17">
        <v>0</v>
      </c>
      <c r="AS7" s="17">
        <v>0</v>
      </c>
      <c r="AT7" s="17">
        <v>13.5</v>
      </c>
      <c r="AU7" s="17">
        <v>51.998781911828821</v>
      </c>
      <c r="AV7" s="94">
        <v>10.1</v>
      </c>
      <c r="AW7" s="17"/>
      <c r="AX7" s="16"/>
      <c r="AY7" s="17"/>
    </row>
    <row r="8" spans="1:51" x14ac:dyDescent="0.2">
      <c r="A8" s="11" t="s">
        <v>640</v>
      </c>
      <c r="B8" s="19">
        <v>16387</v>
      </c>
      <c r="C8" s="19">
        <v>891763</v>
      </c>
      <c r="D8" s="19">
        <v>54.418929639348264</v>
      </c>
      <c r="E8" s="19">
        <v>5.1701051398821338</v>
      </c>
      <c r="F8" s="19">
        <v>632840</v>
      </c>
      <c r="G8" s="19">
        <v>258923</v>
      </c>
      <c r="H8" s="19">
        <v>29.034956597212489</v>
      </c>
      <c r="I8" s="19">
        <v>449700</v>
      </c>
      <c r="J8" s="19">
        <v>50.428196729400078</v>
      </c>
      <c r="K8" s="19">
        <v>442063</v>
      </c>
      <c r="L8" s="19">
        <v>49.571803270599922</v>
      </c>
      <c r="M8" s="19">
        <v>101.72758181526163</v>
      </c>
      <c r="N8" s="18">
        <v>197530</v>
      </c>
      <c r="O8" s="19">
        <v>22.150504113761169</v>
      </c>
      <c r="P8" s="18">
        <v>610214</v>
      </c>
      <c r="Q8" s="19">
        <v>68.427822190425033</v>
      </c>
      <c r="R8" s="18">
        <v>84019</v>
      </c>
      <c r="S8" s="19">
        <v>9.4216736958137979</v>
      </c>
      <c r="T8" s="19">
        <v>46.139387165813957</v>
      </c>
      <c r="U8" s="19">
        <v>42.534804839771176</v>
      </c>
      <c r="V8" s="18">
        <v>100515</v>
      </c>
      <c r="W8" s="19">
        <v>22.351567711807871</v>
      </c>
      <c r="X8" s="18">
        <v>309790</v>
      </c>
      <c r="Y8" s="19">
        <v>68.888147653991552</v>
      </c>
      <c r="Z8" s="18">
        <v>39395</v>
      </c>
      <c r="AA8" s="19">
        <v>8.7602846342005787</v>
      </c>
      <c r="AB8" s="18">
        <v>97015</v>
      </c>
      <c r="AC8" s="19">
        <v>21.945966977557497</v>
      </c>
      <c r="AD8" s="18">
        <v>300424</v>
      </c>
      <c r="AE8" s="19">
        <v>67.959544227858927</v>
      </c>
      <c r="AF8" s="18">
        <v>44624</v>
      </c>
      <c r="AG8" s="19">
        <v>10.094488794583576</v>
      </c>
      <c r="AH8" s="18">
        <v>964325</v>
      </c>
      <c r="AI8" s="17">
        <v>5.1987708727153068</v>
      </c>
      <c r="AJ8" s="17">
        <v>1.7999999999999972</v>
      </c>
      <c r="AK8" s="17">
        <v>0</v>
      </c>
      <c r="AL8" s="17">
        <v>0</v>
      </c>
      <c r="AM8" s="17">
        <v>0</v>
      </c>
      <c r="AN8" s="17">
        <v>1.7999999999999998</v>
      </c>
      <c r="AO8" s="17">
        <v>0</v>
      </c>
      <c r="AP8" s="17">
        <v>0</v>
      </c>
      <c r="AQ8" s="17">
        <v>0</v>
      </c>
      <c r="AR8" s="17">
        <v>0</v>
      </c>
      <c r="AS8" s="17">
        <v>0</v>
      </c>
      <c r="AT8" s="17">
        <v>14.7</v>
      </c>
      <c r="AU8" s="17">
        <v>55.599227873420155</v>
      </c>
      <c r="AV8" s="94">
        <v>9.3000000000000007</v>
      </c>
      <c r="AW8" s="17"/>
      <c r="AX8" s="16"/>
      <c r="AY8" s="17"/>
    </row>
    <row r="9" spans="1:51" x14ac:dyDescent="0.2">
      <c r="A9" s="11" t="s">
        <v>641</v>
      </c>
      <c r="B9" s="19">
        <v>30296.1</v>
      </c>
      <c r="C9" s="19">
        <v>1015763</v>
      </c>
      <c r="D9" s="19">
        <v>33.527846818567411</v>
      </c>
      <c r="E9" s="19">
        <v>5.8890103168690517</v>
      </c>
      <c r="F9" s="19">
        <v>682733</v>
      </c>
      <c r="G9" s="19">
        <v>333030</v>
      </c>
      <c r="H9" s="19">
        <v>32.786191267057376</v>
      </c>
      <c r="I9" s="19">
        <v>505737</v>
      </c>
      <c r="J9" s="19">
        <v>49.788877917388206</v>
      </c>
      <c r="K9" s="19">
        <v>510026</v>
      </c>
      <c r="L9" s="19">
        <v>50.211122082611794</v>
      </c>
      <c r="M9" s="19">
        <v>99.15906247916773</v>
      </c>
      <c r="N9" s="18">
        <v>223682</v>
      </c>
      <c r="O9" s="19">
        <v>22.021081689331073</v>
      </c>
      <c r="P9" s="18">
        <v>695036</v>
      </c>
      <c r="Q9" s="19">
        <v>68.42501646545503</v>
      </c>
      <c r="R9" s="18">
        <v>97045</v>
      </c>
      <c r="S9" s="19">
        <v>9.5539018452138933</v>
      </c>
      <c r="T9" s="19">
        <v>46.14537951990976</v>
      </c>
      <c r="U9" s="19">
        <v>43.385252277787217</v>
      </c>
      <c r="V9" s="18">
        <v>114148</v>
      </c>
      <c r="W9" s="19">
        <v>22.570624652734526</v>
      </c>
      <c r="X9" s="18">
        <v>346856</v>
      </c>
      <c r="Y9" s="19">
        <v>68.584264153107242</v>
      </c>
      <c r="Z9" s="18">
        <v>44733</v>
      </c>
      <c r="AA9" s="19">
        <v>8.8451111941582283</v>
      </c>
      <c r="AB9" s="18">
        <v>109534</v>
      </c>
      <c r="AC9" s="19">
        <v>21.476160038899977</v>
      </c>
      <c r="AD9" s="18">
        <v>348180</v>
      </c>
      <c r="AE9" s="19">
        <v>68.267107951359336</v>
      </c>
      <c r="AF9" s="18">
        <v>52312</v>
      </c>
      <c r="AG9" s="19">
        <v>10.256732009740679</v>
      </c>
      <c r="AH9" s="18">
        <v>1083275</v>
      </c>
      <c r="AI9" s="17">
        <v>5.8400420160637481</v>
      </c>
      <c r="AJ9" s="17">
        <v>1.4000000000000057</v>
      </c>
      <c r="AK9" s="17">
        <v>0.1</v>
      </c>
      <c r="AL9" s="17">
        <v>0</v>
      </c>
      <c r="AM9" s="17">
        <v>0</v>
      </c>
      <c r="AN9" s="17">
        <v>1.2</v>
      </c>
      <c r="AO9" s="17">
        <v>0</v>
      </c>
      <c r="AP9" s="17">
        <v>0</v>
      </c>
      <c r="AQ9" s="17">
        <v>0</v>
      </c>
      <c r="AR9" s="17">
        <v>0</v>
      </c>
      <c r="AS9" s="17">
        <v>0</v>
      </c>
      <c r="AT9" s="17">
        <v>14.2</v>
      </c>
      <c r="AU9" s="17">
        <v>52.995755230832806</v>
      </c>
      <c r="AV9" s="94">
        <v>7.7</v>
      </c>
      <c r="AW9" s="17"/>
      <c r="AX9" s="16"/>
      <c r="AY9" s="17"/>
    </row>
    <row r="10" spans="1:51" x14ac:dyDescent="0.2">
      <c r="A10" s="11" t="s">
        <v>642</v>
      </c>
      <c r="B10" s="19">
        <v>37068.699999999997</v>
      </c>
      <c r="C10" s="19">
        <v>2048993</v>
      </c>
      <c r="D10" s="19">
        <v>55.275555927237811</v>
      </c>
      <c r="E10" s="19">
        <v>11.879287704112542</v>
      </c>
      <c r="F10" s="19">
        <v>1712958</v>
      </c>
      <c r="G10" s="19">
        <v>336035</v>
      </c>
      <c r="H10" s="19">
        <v>16.400007223060303</v>
      </c>
      <c r="I10" s="19">
        <v>1009665</v>
      </c>
      <c r="J10" s="19">
        <v>49.276156629134412</v>
      </c>
      <c r="K10" s="19">
        <v>1039328</v>
      </c>
      <c r="L10" s="19">
        <v>50.723843370865595</v>
      </c>
      <c r="M10" s="19">
        <v>97.145944302472358</v>
      </c>
      <c r="N10" s="18">
        <v>446824</v>
      </c>
      <c r="O10" s="19">
        <v>21.80700470914249</v>
      </c>
      <c r="P10" s="18">
        <v>1407920</v>
      </c>
      <c r="Q10" s="19">
        <v>68.712777447263122</v>
      </c>
      <c r="R10" s="18">
        <v>194249</v>
      </c>
      <c r="S10" s="19">
        <v>9.4802178435943905</v>
      </c>
      <c r="T10" s="19">
        <v>45.53333996249787</v>
      </c>
      <c r="U10" s="19">
        <v>43.473269117146799</v>
      </c>
      <c r="V10" s="18">
        <v>227302</v>
      </c>
      <c r="W10" s="19">
        <v>22.512615570511009</v>
      </c>
      <c r="X10" s="18">
        <v>696070</v>
      </c>
      <c r="Y10" s="19">
        <v>68.940688248082282</v>
      </c>
      <c r="Z10" s="18">
        <v>86293</v>
      </c>
      <c r="AA10" s="19">
        <v>8.5466961814067037</v>
      </c>
      <c r="AB10" s="18">
        <v>219522</v>
      </c>
      <c r="AC10" s="19">
        <v>21.121532374765234</v>
      </c>
      <c r="AD10" s="18">
        <v>711850</v>
      </c>
      <c r="AE10" s="19">
        <v>68.491371347640012</v>
      </c>
      <c r="AF10" s="18">
        <v>107956</v>
      </c>
      <c r="AG10" s="19">
        <v>10.387096277594754</v>
      </c>
      <c r="AH10" s="18">
        <v>2154148</v>
      </c>
      <c r="AI10" s="17">
        <v>11.613223630952151</v>
      </c>
      <c r="AJ10" s="17">
        <v>4.1000000000000085</v>
      </c>
      <c r="AK10" s="17">
        <v>0</v>
      </c>
      <c r="AL10" s="17">
        <v>0</v>
      </c>
      <c r="AM10" s="17">
        <v>0</v>
      </c>
      <c r="AN10" s="17">
        <v>4</v>
      </c>
      <c r="AO10" s="17">
        <v>0</v>
      </c>
      <c r="AP10" s="17">
        <v>0</v>
      </c>
      <c r="AQ10" s="17">
        <v>0</v>
      </c>
      <c r="AR10" s="17">
        <v>0</v>
      </c>
      <c r="AS10" s="17">
        <v>0</v>
      </c>
      <c r="AT10" s="17">
        <v>13.9</v>
      </c>
      <c r="AU10" s="17">
        <v>51.852557281756098</v>
      </c>
      <c r="AV10" s="94">
        <v>6.1</v>
      </c>
      <c r="AW10" s="17"/>
      <c r="AX10" s="16"/>
      <c r="AY10" s="17"/>
    </row>
    <row r="11" spans="1:51" x14ac:dyDescent="0.2">
      <c r="A11" s="11" t="s">
        <v>643</v>
      </c>
      <c r="B11" s="19">
        <v>31842.3</v>
      </c>
      <c r="C11" s="19">
        <v>978402</v>
      </c>
      <c r="D11" s="19">
        <v>30.726486466115826</v>
      </c>
      <c r="E11" s="19">
        <v>5.6724053465673725</v>
      </c>
      <c r="F11" s="19">
        <v>664790</v>
      </c>
      <c r="G11" s="19">
        <v>313612</v>
      </c>
      <c r="H11" s="19">
        <v>32.053491305209924</v>
      </c>
      <c r="I11" s="19">
        <v>484727</v>
      </c>
      <c r="J11" s="19">
        <v>49.542723747498471</v>
      </c>
      <c r="K11" s="19">
        <v>493675</v>
      </c>
      <c r="L11" s="19">
        <v>50.457276252501529</v>
      </c>
      <c r="M11" s="19">
        <v>98.187471514660459</v>
      </c>
      <c r="N11" s="18">
        <v>225443</v>
      </c>
      <c r="O11" s="19">
        <v>23.041960257644607</v>
      </c>
      <c r="P11" s="18">
        <v>656171</v>
      </c>
      <c r="Q11" s="19">
        <v>67.065582449749698</v>
      </c>
      <c r="R11" s="18">
        <v>96788</v>
      </c>
      <c r="S11" s="19">
        <v>9.8924572926056982</v>
      </c>
      <c r="T11" s="19">
        <v>49.107778307788671</v>
      </c>
      <c r="U11" s="19">
        <v>42.932359842620968</v>
      </c>
      <c r="V11" s="18">
        <v>115152</v>
      </c>
      <c r="W11" s="19">
        <v>23.756052375873431</v>
      </c>
      <c r="X11" s="18">
        <v>326599</v>
      </c>
      <c r="Y11" s="19">
        <v>67.377926131616348</v>
      </c>
      <c r="Z11" s="18">
        <v>42976</v>
      </c>
      <c r="AA11" s="19">
        <v>8.8660214925102174</v>
      </c>
      <c r="AB11" s="18">
        <v>110291</v>
      </c>
      <c r="AC11" s="19">
        <v>22.340811262470247</v>
      </c>
      <c r="AD11" s="18">
        <v>329572</v>
      </c>
      <c r="AE11" s="19">
        <v>66.758900086089028</v>
      </c>
      <c r="AF11" s="18">
        <v>53812</v>
      </c>
      <c r="AG11" s="19">
        <v>10.900288651440725</v>
      </c>
      <c r="AH11" s="18">
        <v>1046770</v>
      </c>
      <c r="AI11" s="17">
        <v>5.6432399724493312</v>
      </c>
      <c r="AJ11" s="17">
        <v>30</v>
      </c>
      <c r="AK11" s="17">
        <v>0.1</v>
      </c>
      <c r="AL11" s="17">
        <v>0</v>
      </c>
      <c r="AM11" s="17">
        <v>0.1</v>
      </c>
      <c r="AN11" s="17">
        <v>29.7</v>
      </c>
      <c r="AO11" s="17">
        <v>0</v>
      </c>
      <c r="AP11" s="17">
        <v>0</v>
      </c>
      <c r="AQ11" s="17">
        <v>0</v>
      </c>
      <c r="AR11" s="17">
        <v>0</v>
      </c>
      <c r="AS11" s="17">
        <v>0</v>
      </c>
      <c r="AT11" s="17">
        <v>14.3</v>
      </c>
      <c r="AU11" s="17">
        <v>52.953363824713655</v>
      </c>
      <c r="AV11" s="94">
        <v>8.1</v>
      </c>
      <c r="AW11" s="17"/>
      <c r="AX11" s="16"/>
      <c r="AY11" s="17"/>
    </row>
    <row r="12" spans="1:51" x14ac:dyDescent="0.2">
      <c r="A12" s="11" t="s">
        <v>644</v>
      </c>
      <c r="B12" s="19">
        <v>18429.5</v>
      </c>
      <c r="C12" s="19">
        <v>380707</v>
      </c>
      <c r="D12" s="19">
        <v>20.657478499145391</v>
      </c>
      <c r="E12" s="19">
        <v>2.2071954291545035</v>
      </c>
      <c r="F12" s="19">
        <v>261158</v>
      </c>
      <c r="G12" s="19">
        <v>119549</v>
      </c>
      <c r="H12" s="19">
        <v>31.401839209680936</v>
      </c>
      <c r="I12" s="19">
        <v>189803</v>
      </c>
      <c r="J12" s="19">
        <v>49.855400609917865</v>
      </c>
      <c r="K12" s="19">
        <v>190904</v>
      </c>
      <c r="L12" s="19">
        <v>50.144599390082135</v>
      </c>
      <c r="M12" s="19">
        <v>99.423270334827976</v>
      </c>
      <c r="N12" s="18">
        <v>83543</v>
      </c>
      <c r="O12" s="19">
        <v>21.944172289976279</v>
      </c>
      <c r="P12" s="18">
        <v>258257</v>
      </c>
      <c r="Q12" s="19">
        <v>67.836157464927098</v>
      </c>
      <c r="R12" s="18">
        <v>38907</v>
      </c>
      <c r="S12" s="19">
        <v>10.219670245096623</v>
      </c>
      <c r="T12" s="19">
        <v>47.414010075235133</v>
      </c>
      <c r="U12" s="19">
        <v>46.571226793387837</v>
      </c>
      <c r="V12" s="18">
        <v>42561</v>
      </c>
      <c r="W12" s="19">
        <v>22.423776231144924</v>
      </c>
      <c r="X12" s="18">
        <v>129980</v>
      </c>
      <c r="Y12" s="19">
        <v>68.481530850408063</v>
      </c>
      <c r="Z12" s="18">
        <v>17262</v>
      </c>
      <c r="AA12" s="19">
        <v>9.0946929184470218</v>
      </c>
      <c r="AB12" s="18">
        <v>40982</v>
      </c>
      <c r="AC12" s="19">
        <v>21.467334367011691</v>
      </c>
      <c r="AD12" s="18">
        <v>128277</v>
      </c>
      <c r="AE12" s="19">
        <v>67.194506139211327</v>
      </c>
      <c r="AF12" s="18">
        <v>21645</v>
      </c>
      <c r="AG12" s="19">
        <v>11.338159493776976</v>
      </c>
      <c r="AH12" s="18">
        <v>386302</v>
      </c>
      <c r="AI12" s="17">
        <v>2.082592057316432</v>
      </c>
      <c r="AJ12" s="17">
        <v>16.600000000000009</v>
      </c>
      <c r="AK12" s="17">
        <v>0.1</v>
      </c>
      <c r="AL12" s="17">
        <v>0.1</v>
      </c>
      <c r="AM12" s="17">
        <v>0</v>
      </c>
      <c r="AN12" s="17">
        <v>16.3</v>
      </c>
      <c r="AO12" s="17">
        <v>0</v>
      </c>
      <c r="AP12" s="17">
        <v>0</v>
      </c>
      <c r="AQ12" s="17">
        <v>0</v>
      </c>
      <c r="AR12" s="17">
        <v>0</v>
      </c>
      <c r="AS12" s="17">
        <v>0</v>
      </c>
      <c r="AT12" s="17">
        <v>14.2</v>
      </c>
      <c r="AU12" s="17">
        <v>54.746430581853538</v>
      </c>
      <c r="AV12" s="94">
        <v>2.6</v>
      </c>
      <c r="AW12" s="17"/>
      <c r="AX12" s="16"/>
      <c r="AY12" s="17"/>
    </row>
    <row r="13" spans="1:51" x14ac:dyDescent="0.2">
      <c r="A13" s="11" t="s">
        <v>645</v>
      </c>
      <c r="B13" s="19">
        <v>48583.6</v>
      </c>
      <c r="C13" s="19">
        <v>846614</v>
      </c>
      <c r="D13" s="19">
        <v>17.425921504375964</v>
      </c>
      <c r="E13" s="19">
        <v>4.9083482863677608</v>
      </c>
      <c r="F13" s="19">
        <v>596887</v>
      </c>
      <c r="G13" s="19">
        <v>249727</v>
      </c>
      <c r="H13" s="19">
        <v>29.497149822705506</v>
      </c>
      <c r="I13" s="19">
        <v>430186</v>
      </c>
      <c r="J13" s="19">
        <v>50.812530858218743</v>
      </c>
      <c r="K13" s="19">
        <v>416428</v>
      </c>
      <c r="L13" s="19">
        <v>49.187469141781257</v>
      </c>
      <c r="M13" s="19">
        <v>103.30381242375634</v>
      </c>
      <c r="N13" s="18">
        <v>195170</v>
      </c>
      <c r="O13" s="19">
        <v>23.053008809209391</v>
      </c>
      <c r="P13" s="18">
        <v>577461</v>
      </c>
      <c r="Q13" s="19">
        <v>68.208297996489549</v>
      </c>
      <c r="R13" s="18">
        <v>73983</v>
      </c>
      <c r="S13" s="19">
        <v>8.7386931943010637</v>
      </c>
      <c r="T13" s="19">
        <v>46.609727756506501</v>
      </c>
      <c r="U13" s="19">
        <v>37.906952912845213</v>
      </c>
      <c r="V13" s="18">
        <v>99445</v>
      </c>
      <c r="W13" s="19">
        <v>23.116744849902133</v>
      </c>
      <c r="X13" s="18">
        <v>297768</v>
      </c>
      <c r="Y13" s="19">
        <v>69.218431097246309</v>
      </c>
      <c r="Z13" s="18">
        <v>32973</v>
      </c>
      <c r="AA13" s="19">
        <v>7.6648240528515572</v>
      </c>
      <c r="AB13" s="18">
        <v>95725</v>
      </c>
      <c r="AC13" s="19">
        <v>22.98716704928583</v>
      </c>
      <c r="AD13" s="18">
        <v>279693</v>
      </c>
      <c r="AE13" s="19">
        <v>67.164791992853509</v>
      </c>
      <c r="AF13" s="18">
        <v>41010</v>
      </c>
      <c r="AG13" s="19">
        <v>9.8480409578606629</v>
      </c>
      <c r="AH13" s="18">
        <v>937216</v>
      </c>
      <c r="AI13" s="17">
        <v>5.0526235887721969</v>
      </c>
      <c r="AJ13" s="17">
        <v>20</v>
      </c>
      <c r="AK13" s="17">
        <v>0</v>
      </c>
      <c r="AL13" s="17">
        <v>0</v>
      </c>
      <c r="AM13" s="17">
        <v>0</v>
      </c>
      <c r="AN13" s="17">
        <v>19.7</v>
      </c>
      <c r="AO13" s="17">
        <v>0</v>
      </c>
      <c r="AP13" s="17">
        <v>0</v>
      </c>
      <c r="AQ13" s="17">
        <v>0</v>
      </c>
      <c r="AR13" s="17">
        <v>0.1</v>
      </c>
      <c r="AS13" s="17">
        <v>0</v>
      </c>
      <c r="AT13" s="17">
        <v>15.7</v>
      </c>
      <c r="AU13" s="17">
        <v>59.521803867642305</v>
      </c>
      <c r="AV13" s="94">
        <v>12</v>
      </c>
      <c r="AW13" s="17"/>
      <c r="AX13" s="16"/>
      <c r="AY13" s="17"/>
    </row>
    <row r="14" spans="1:51" x14ac:dyDescent="0.2">
      <c r="A14" s="11" t="s">
        <v>646</v>
      </c>
      <c r="B14" s="19">
        <v>108494.39999999999</v>
      </c>
      <c r="C14" s="19">
        <v>105865</v>
      </c>
      <c r="D14" s="19">
        <v>0.97576464776062177</v>
      </c>
      <c r="E14" s="19">
        <v>0.61376529485258091</v>
      </c>
      <c r="F14" s="19">
        <v>89571</v>
      </c>
      <c r="G14" s="19">
        <v>16294</v>
      </c>
      <c r="H14" s="19">
        <v>15.391300240872809</v>
      </c>
      <c r="I14" s="19">
        <v>55673</v>
      </c>
      <c r="J14" s="19">
        <v>52.588674254947342</v>
      </c>
      <c r="K14" s="19">
        <v>50192</v>
      </c>
      <c r="L14" s="19">
        <v>47.411325745052665</v>
      </c>
      <c r="M14" s="19">
        <v>110.92006694293912</v>
      </c>
      <c r="N14" s="18">
        <v>25952</v>
      </c>
      <c r="O14" s="19">
        <v>24.51423983375053</v>
      </c>
      <c r="P14" s="18">
        <v>72364</v>
      </c>
      <c r="Q14" s="19">
        <v>68.354980399565477</v>
      </c>
      <c r="R14" s="18">
        <v>7549</v>
      </c>
      <c r="S14" s="19">
        <v>7.1307797666839843</v>
      </c>
      <c r="T14" s="19">
        <v>46.295119120004422</v>
      </c>
      <c r="U14" s="19">
        <v>29.088316892725029</v>
      </c>
      <c r="V14" s="18">
        <v>13106</v>
      </c>
      <c r="W14" s="19">
        <v>23.541034253587913</v>
      </c>
      <c r="X14" s="18">
        <v>38919</v>
      </c>
      <c r="Y14" s="19">
        <v>69.906417832701678</v>
      </c>
      <c r="Z14" s="18">
        <v>3648</v>
      </c>
      <c r="AA14" s="19">
        <v>6.5525479137104163</v>
      </c>
      <c r="AB14" s="18">
        <v>12846</v>
      </c>
      <c r="AC14" s="19">
        <v>25.593720114759321</v>
      </c>
      <c r="AD14" s="18">
        <v>33445</v>
      </c>
      <c r="AE14" s="19">
        <v>66.634124960153002</v>
      </c>
      <c r="AF14" s="18">
        <v>3901</v>
      </c>
      <c r="AG14" s="19">
        <v>7.7721549250876638</v>
      </c>
      <c r="AH14" s="18">
        <v>114252</v>
      </c>
      <c r="AI14" s="17">
        <v>0.6159437635127879</v>
      </c>
      <c r="AJ14" s="17">
        <v>21.599999999999994</v>
      </c>
      <c r="AK14" s="17">
        <v>0.1</v>
      </c>
      <c r="AL14" s="17">
        <v>0</v>
      </c>
      <c r="AM14" s="17">
        <v>0.1</v>
      </c>
      <c r="AN14" s="17">
        <v>21.3</v>
      </c>
      <c r="AO14" s="17">
        <v>0.1</v>
      </c>
      <c r="AP14" s="17">
        <v>0</v>
      </c>
      <c r="AQ14" s="17">
        <v>0</v>
      </c>
      <c r="AR14" s="17">
        <v>0.1</v>
      </c>
      <c r="AS14" s="17">
        <v>0</v>
      </c>
      <c r="AT14" s="17">
        <v>17.2</v>
      </c>
      <c r="AU14" s="17">
        <v>63.942690368798083</v>
      </c>
      <c r="AV14" s="94">
        <v>9.5</v>
      </c>
      <c r="AW14" s="17"/>
      <c r="AX14" s="16"/>
      <c r="AY14" s="17"/>
    </row>
    <row r="15" spans="1:51" x14ac:dyDescent="0.2">
      <c r="A15" s="11" t="s">
        <v>647</v>
      </c>
      <c r="B15" s="19">
        <v>132297.20000000001</v>
      </c>
      <c r="C15" s="19">
        <v>159154</v>
      </c>
      <c r="D15" s="19">
        <v>1.203003540513329</v>
      </c>
      <c r="E15" s="19">
        <v>0.92271479466270889</v>
      </c>
      <c r="F15" s="19">
        <v>148036</v>
      </c>
      <c r="G15" s="19">
        <v>11118</v>
      </c>
      <c r="H15" s="19">
        <v>6.9856868190557577</v>
      </c>
      <c r="I15" s="19">
        <v>83675</v>
      </c>
      <c r="J15" s="19">
        <v>52.574864596554285</v>
      </c>
      <c r="K15" s="19">
        <v>75479</v>
      </c>
      <c r="L15" s="19">
        <v>47.425135403445715</v>
      </c>
      <c r="M15" s="19">
        <v>110.85864942566808</v>
      </c>
      <c r="N15" s="18">
        <v>33215</v>
      </c>
      <c r="O15" s="19">
        <v>20.869723663872726</v>
      </c>
      <c r="P15" s="18">
        <v>111784</v>
      </c>
      <c r="Q15" s="19">
        <v>70.236374831923797</v>
      </c>
      <c r="R15" s="18">
        <v>14155</v>
      </c>
      <c r="S15" s="19">
        <v>8.8939015042034768</v>
      </c>
      <c r="T15" s="19">
        <v>42.376368711085668</v>
      </c>
      <c r="U15" s="19">
        <v>42.616287821767273</v>
      </c>
      <c r="V15" s="18">
        <v>16845</v>
      </c>
      <c r="W15" s="19">
        <v>20.131461009859574</v>
      </c>
      <c r="X15" s="18">
        <v>60500</v>
      </c>
      <c r="Y15" s="19">
        <v>72.303555422766649</v>
      </c>
      <c r="Z15" s="18">
        <v>6330</v>
      </c>
      <c r="AA15" s="19">
        <v>7.5649835673737673</v>
      </c>
      <c r="AB15" s="18">
        <v>16370</v>
      </c>
      <c r="AC15" s="19">
        <v>21.688151671325802</v>
      </c>
      <c r="AD15" s="18">
        <v>51284</v>
      </c>
      <c r="AE15" s="19">
        <v>67.944726347725862</v>
      </c>
      <c r="AF15" s="18">
        <v>7825</v>
      </c>
      <c r="AG15" s="19">
        <v>10.367121980948344</v>
      </c>
      <c r="AH15" s="18">
        <v>163070</v>
      </c>
      <c r="AI15" s="17">
        <v>0.87912640055342861</v>
      </c>
      <c r="AJ15" s="17">
        <v>22.5</v>
      </c>
      <c r="AK15" s="17">
        <v>0.5</v>
      </c>
      <c r="AL15" s="17">
        <v>0</v>
      </c>
      <c r="AM15" s="17">
        <v>0.1</v>
      </c>
      <c r="AN15" s="17">
        <v>20.9</v>
      </c>
      <c r="AO15" s="17">
        <v>0</v>
      </c>
      <c r="AP15" s="17">
        <v>0</v>
      </c>
      <c r="AQ15" s="17">
        <v>0.8</v>
      </c>
      <c r="AR15" s="17">
        <v>0.2</v>
      </c>
      <c r="AS15" s="17">
        <v>0</v>
      </c>
      <c r="AT15" s="17">
        <v>14.5</v>
      </c>
      <c r="AU15" s="17">
        <v>56.783546346336088</v>
      </c>
      <c r="AV15" s="94">
        <v>3.1</v>
      </c>
      <c r="AW15" s="17"/>
      <c r="AX15" s="16"/>
      <c r="AY15" s="17"/>
    </row>
    <row r="16" spans="1:51" x14ac:dyDescent="0.2">
      <c r="A16" s="11" t="s">
        <v>648</v>
      </c>
      <c r="B16" s="19">
        <v>15403.2</v>
      </c>
      <c r="C16" s="19">
        <v>6950627</v>
      </c>
      <c r="D16" s="19">
        <v>451.24565025449255</v>
      </c>
      <c r="E16" s="19">
        <v>40.297110754879419</v>
      </c>
      <c r="F16" s="19">
        <v>6713970</v>
      </c>
      <c r="G16" s="19">
        <v>236657</v>
      </c>
      <c r="H16" s="19">
        <v>3.4048295211352877</v>
      </c>
      <c r="I16" s="19">
        <v>3391118</v>
      </c>
      <c r="J16" s="19">
        <v>48.78866323858265</v>
      </c>
      <c r="K16" s="19">
        <v>3559509</v>
      </c>
      <c r="L16" s="19">
        <v>51.21133676141735</v>
      </c>
      <c r="M16" s="19">
        <v>95.269263260747493</v>
      </c>
      <c r="N16" s="18">
        <v>1506624</v>
      </c>
      <c r="O16" s="19">
        <v>21.676087639287793</v>
      </c>
      <c r="P16" s="18">
        <v>4816492</v>
      </c>
      <c r="Q16" s="19">
        <v>69.295791588298442</v>
      </c>
      <c r="R16" s="18">
        <v>627511</v>
      </c>
      <c r="S16" s="19">
        <v>9.0281207724137698</v>
      </c>
      <c r="T16" s="19">
        <v>44.308907810913006</v>
      </c>
      <c r="U16" s="19">
        <v>41.650139649972388</v>
      </c>
      <c r="V16" s="18">
        <v>765645</v>
      </c>
      <c r="W16" s="19">
        <v>22.577952167987078</v>
      </c>
      <c r="X16" s="18">
        <v>2371764</v>
      </c>
      <c r="Y16" s="19">
        <v>69.940473908604773</v>
      </c>
      <c r="Z16" s="18">
        <v>253709</v>
      </c>
      <c r="AA16" s="19">
        <v>7.4815739234081509</v>
      </c>
      <c r="AB16" s="18">
        <v>740979</v>
      </c>
      <c r="AC16" s="19">
        <v>20.816887947185975</v>
      </c>
      <c r="AD16" s="18">
        <v>2444728</v>
      </c>
      <c r="AE16" s="19">
        <v>68.681607491370301</v>
      </c>
      <c r="AF16" s="18">
        <v>373802</v>
      </c>
      <c r="AG16" s="19">
        <v>10.501504561443726</v>
      </c>
      <c r="AH16" s="18">
        <v>7460708</v>
      </c>
      <c r="AI16" s="17">
        <v>40.221410250936216</v>
      </c>
      <c r="AJ16" s="17">
        <v>4.2000000000000028</v>
      </c>
      <c r="AK16" s="17">
        <v>0.1</v>
      </c>
      <c r="AL16" s="17">
        <v>0</v>
      </c>
      <c r="AM16" s="17">
        <v>0.1</v>
      </c>
      <c r="AN16" s="17">
        <v>3.8</v>
      </c>
      <c r="AO16" s="17">
        <v>0</v>
      </c>
      <c r="AP16" s="17">
        <v>0</v>
      </c>
      <c r="AQ16" s="17">
        <v>0</v>
      </c>
      <c r="AR16" s="17">
        <v>0</v>
      </c>
      <c r="AS16" s="17">
        <v>0</v>
      </c>
      <c r="AT16" s="17">
        <v>14.9</v>
      </c>
      <c r="AU16" s="17">
        <v>54.437762710601064</v>
      </c>
      <c r="AV16" s="94">
        <v>8.8000000000000007</v>
      </c>
      <c r="AW16" s="17"/>
      <c r="AX16" s="16"/>
      <c r="AY16" s="17"/>
    </row>
    <row r="17" spans="1:51" s="64" customFormat="1" x14ac:dyDescent="0.2">
      <c r="A17" s="60" t="s">
        <v>649</v>
      </c>
      <c r="B17" s="61">
        <v>756102.4</v>
      </c>
      <c r="C17" s="61">
        <v>17248450</v>
      </c>
      <c r="D17" s="61">
        <v>22.812320130183423</v>
      </c>
      <c r="E17" s="61">
        <v>100</v>
      </c>
      <c r="F17" s="61">
        <v>15006226</v>
      </c>
      <c r="G17" s="61">
        <v>2242224</v>
      </c>
      <c r="H17" s="61">
        <v>12.999568077131569</v>
      </c>
      <c r="I17" s="61">
        <v>8536904</v>
      </c>
      <c r="J17" s="61">
        <v>49.493745814841333</v>
      </c>
      <c r="K17" s="61">
        <v>8711546</v>
      </c>
      <c r="L17" s="61">
        <v>50.50625418515866</v>
      </c>
      <c r="M17" s="61">
        <v>97.995281204966361</v>
      </c>
      <c r="N17" s="62">
        <v>3800846</v>
      </c>
      <c r="O17" s="61">
        <v>22.03586988975821</v>
      </c>
      <c r="P17" s="62">
        <v>11846890</v>
      </c>
      <c r="Q17" s="61">
        <v>68.683794775762465</v>
      </c>
      <c r="R17" s="62">
        <v>1600714</v>
      </c>
      <c r="S17" s="61">
        <v>9.2803353344793305</v>
      </c>
      <c r="T17" s="61">
        <v>45.594751027484847</v>
      </c>
      <c r="U17" s="61">
        <v>42.114676574636277</v>
      </c>
      <c r="V17" s="62">
        <v>1935065</v>
      </c>
      <c r="W17" s="61">
        <v>22.66705822157541</v>
      </c>
      <c r="X17" s="62">
        <v>5914045</v>
      </c>
      <c r="Y17" s="61">
        <v>69.276227072484346</v>
      </c>
      <c r="Z17" s="62">
        <v>687794</v>
      </c>
      <c r="AA17" s="61">
        <v>8.0567147059402338</v>
      </c>
      <c r="AB17" s="62">
        <v>1865781</v>
      </c>
      <c r="AC17" s="61">
        <v>21.417335109061007</v>
      </c>
      <c r="AD17" s="62">
        <v>5932845</v>
      </c>
      <c r="AE17" s="61">
        <v>68.103239080640805</v>
      </c>
      <c r="AF17" s="62">
        <v>912920</v>
      </c>
      <c r="AG17" s="61">
        <v>10.479425810298196</v>
      </c>
      <c r="AH17" s="62">
        <v>18549096</v>
      </c>
      <c r="AI17" s="63">
        <v>99.999994608901702</v>
      </c>
      <c r="AJ17" s="63">
        <v>7</v>
      </c>
      <c r="AK17" s="63">
        <v>0.6</v>
      </c>
      <c r="AL17" s="63">
        <v>0</v>
      </c>
      <c r="AM17" s="63">
        <v>0.1</v>
      </c>
      <c r="AN17" s="63">
        <v>5.8999999999999995</v>
      </c>
      <c r="AO17" s="63">
        <v>0.2</v>
      </c>
      <c r="AP17" s="63">
        <v>0</v>
      </c>
      <c r="AQ17" s="63">
        <v>0</v>
      </c>
      <c r="AR17" s="63">
        <v>0</v>
      </c>
      <c r="AS17" s="63">
        <v>0.1</v>
      </c>
      <c r="AT17" s="63">
        <v>14.82</v>
      </c>
      <c r="AU17" s="63">
        <v>55.345719856396023</v>
      </c>
      <c r="AV17" s="96">
        <v>9.9</v>
      </c>
      <c r="AW17" s="63"/>
      <c r="AX17" s="65"/>
      <c r="AY17" s="63"/>
    </row>
    <row r="18" spans="1:51" x14ac:dyDescent="0.2">
      <c r="B18" s="44"/>
      <c r="M18" s="45"/>
      <c r="N18" s="45"/>
      <c r="O18" s="45"/>
      <c r="P18" s="45"/>
      <c r="Q18" s="45"/>
      <c r="R18" s="45"/>
      <c r="S18" s="45"/>
      <c r="T18" s="44"/>
      <c r="U18" s="44"/>
      <c r="V18" s="45"/>
      <c r="W18" s="45"/>
      <c r="X18" s="45"/>
      <c r="Y18" s="45"/>
      <c r="Z18" s="45"/>
      <c r="AA18" s="45"/>
      <c r="AB18" s="45"/>
      <c r="AC18" s="44"/>
      <c r="AD18" s="45"/>
      <c r="AE18" s="44"/>
      <c r="AF18" s="45"/>
      <c r="AG18" s="44"/>
    </row>
    <row r="19" spans="1:51" x14ac:dyDescent="0.2">
      <c r="F19" s="44"/>
      <c r="N19" s="44"/>
      <c r="P19" s="44"/>
      <c r="R19" s="44"/>
      <c r="T19" s="44"/>
      <c r="U19" s="44"/>
      <c r="V19" s="44"/>
      <c r="X19" s="44"/>
      <c r="Z19" s="44"/>
      <c r="AB19" s="44"/>
      <c r="AD19" s="44"/>
      <c r="AF19" s="44"/>
      <c r="AU19" s="57"/>
    </row>
    <row r="20" spans="1:51" x14ac:dyDescent="0.2">
      <c r="N20" s="44"/>
      <c r="P20" s="44"/>
      <c r="R20" s="44"/>
      <c r="T20" s="44"/>
      <c r="V20" s="44"/>
      <c r="X20" s="44"/>
      <c r="Z20" s="44"/>
      <c r="AB20" s="44"/>
      <c r="AD20" s="44"/>
      <c r="AF20" s="44"/>
      <c r="AT20" s="17"/>
      <c r="AU20" s="17"/>
    </row>
  </sheetData>
  <phoneticPr fontId="15" type="noConversion"/>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D1" workbookViewId="0">
      <selection activeCell="D3" sqref="D3"/>
    </sheetView>
  </sheetViews>
  <sheetFormatPr baseColWidth="10" defaultColWidth="11" defaultRowHeight="15.75" x14ac:dyDescent="0.25"/>
  <cols>
    <col min="1" max="1" width="14" bestFit="1" customWidth="1"/>
    <col min="2" max="2" width="37.75" bestFit="1" customWidth="1"/>
    <col min="3" max="3" width="32.625" bestFit="1" customWidth="1"/>
    <col min="4" max="4" width="110.25" bestFit="1" customWidth="1"/>
  </cols>
  <sheetData>
    <row r="1" spans="1:5" x14ac:dyDescent="0.25">
      <c r="A1" s="77"/>
      <c r="B1" s="77"/>
      <c r="C1" s="77"/>
      <c r="D1" s="77"/>
      <c r="E1" s="77"/>
    </row>
    <row r="2" spans="1:5" x14ac:dyDescent="0.25">
      <c r="A2" s="78" t="s">
        <v>569</v>
      </c>
      <c r="B2" s="78" t="s">
        <v>570</v>
      </c>
      <c r="C2" s="78" t="s">
        <v>571</v>
      </c>
      <c r="D2" s="78" t="s">
        <v>572</v>
      </c>
      <c r="E2" s="2" t="s">
        <v>573</v>
      </c>
    </row>
    <row r="3" spans="1:5" x14ac:dyDescent="0.25">
      <c r="A3" s="76" t="s">
        <v>458</v>
      </c>
      <c r="B3" s="5" t="s">
        <v>459</v>
      </c>
      <c r="C3" s="4" t="s">
        <v>460</v>
      </c>
      <c r="D3" s="4" t="s">
        <v>476</v>
      </c>
      <c r="E3" s="76">
        <v>2009</v>
      </c>
    </row>
    <row r="4" spans="1:5" x14ac:dyDescent="0.25">
      <c r="A4" s="76" t="s">
        <v>461</v>
      </c>
      <c r="B4" s="5" t="s">
        <v>462</v>
      </c>
      <c r="C4" s="4" t="s">
        <v>460</v>
      </c>
      <c r="D4" s="4" t="s">
        <v>476</v>
      </c>
      <c r="E4" s="76">
        <v>2009</v>
      </c>
    </row>
    <row r="5" spans="1:5" x14ac:dyDescent="0.25">
      <c r="A5" s="76" t="s">
        <v>463</v>
      </c>
      <c r="B5" s="5" t="s">
        <v>464</v>
      </c>
      <c r="C5" s="4" t="s">
        <v>460</v>
      </c>
      <c r="D5" s="4" t="s">
        <v>476</v>
      </c>
      <c r="E5" s="76">
        <v>2009</v>
      </c>
    </row>
    <row r="6" spans="1:5" x14ac:dyDescent="0.25">
      <c r="A6" s="76" t="s">
        <v>465</v>
      </c>
      <c r="B6" s="10" t="s">
        <v>466</v>
      </c>
      <c r="C6" s="4" t="s">
        <v>460</v>
      </c>
      <c r="D6" s="4" t="s">
        <v>476</v>
      </c>
      <c r="E6" s="76">
        <v>2009</v>
      </c>
    </row>
    <row r="7" spans="1:5" x14ac:dyDescent="0.25">
      <c r="A7" s="76" t="s">
        <v>467</v>
      </c>
      <c r="B7" s="10" t="s">
        <v>468</v>
      </c>
      <c r="C7" s="4" t="s">
        <v>460</v>
      </c>
      <c r="D7" s="4" t="s">
        <v>476</v>
      </c>
      <c r="E7" s="76">
        <v>2009</v>
      </c>
    </row>
    <row r="8" spans="1:5" x14ac:dyDescent="0.25">
      <c r="A8" s="77"/>
      <c r="B8" s="77"/>
      <c r="C8" s="77"/>
      <c r="D8" s="77"/>
      <c r="E8" s="77"/>
    </row>
    <row r="9" spans="1:5" x14ac:dyDescent="0.25">
      <c r="A9" s="77"/>
      <c r="B9" s="77"/>
      <c r="C9" s="77"/>
      <c r="D9" s="77"/>
      <c r="E9" s="77"/>
    </row>
    <row r="10" spans="1:5" x14ac:dyDescent="0.25">
      <c r="A10" s="77"/>
      <c r="B10" s="77"/>
      <c r="C10" s="77"/>
      <c r="D10" s="77"/>
      <c r="E10" s="77"/>
    </row>
    <row r="11" spans="1:5" x14ac:dyDescent="0.25">
      <c r="A11" s="77"/>
      <c r="B11" s="77"/>
      <c r="C11" s="77"/>
      <c r="D11" s="77"/>
      <c r="E11" s="77"/>
    </row>
  </sheetData>
  <phoneticPr fontId="1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E22" sqref="E22"/>
    </sheetView>
  </sheetViews>
  <sheetFormatPr baseColWidth="10" defaultColWidth="11" defaultRowHeight="15.75" x14ac:dyDescent="0.25"/>
  <cols>
    <col min="1" max="1" width="5.625" bestFit="1" customWidth="1"/>
    <col min="2" max="2" width="5.375" bestFit="1" customWidth="1"/>
    <col min="5" max="5" width="11.875" bestFit="1" customWidth="1"/>
  </cols>
  <sheetData>
    <row r="1" spans="1:7" x14ac:dyDescent="0.25">
      <c r="A1" s="77" t="s">
        <v>633</v>
      </c>
      <c r="B1" s="77" t="s">
        <v>458</v>
      </c>
      <c r="C1" s="77" t="s">
        <v>461</v>
      </c>
      <c r="D1" s="77" t="s">
        <v>463</v>
      </c>
      <c r="E1" s="77" t="s">
        <v>465</v>
      </c>
      <c r="F1" s="77" t="s">
        <v>467</v>
      </c>
      <c r="G1" s="77"/>
    </row>
    <row r="2" spans="1:7" x14ac:dyDescent="0.25">
      <c r="A2" s="79" t="s">
        <v>634</v>
      </c>
      <c r="B2" s="79">
        <v>0.75414794905302629</v>
      </c>
      <c r="C2" s="79">
        <v>0.76833402643131543</v>
      </c>
      <c r="D2" s="79">
        <v>0.50374284154971571</v>
      </c>
      <c r="E2" s="79">
        <v>0.87622710206667831</v>
      </c>
      <c r="F2" s="79">
        <v>0.86828782616439582</v>
      </c>
      <c r="G2" s="79"/>
    </row>
    <row r="3" spans="1:7" x14ac:dyDescent="0.25">
      <c r="A3" s="79" t="s">
        <v>635</v>
      </c>
      <c r="B3" s="79">
        <v>0.75260180010233335</v>
      </c>
      <c r="C3" s="79">
        <v>0.76054030126146588</v>
      </c>
      <c r="D3" s="79">
        <v>0.49066294937974697</v>
      </c>
      <c r="E3" s="79">
        <v>0.91300000000000003</v>
      </c>
      <c r="F3" s="79">
        <v>0.84620394976812041</v>
      </c>
      <c r="G3" s="79"/>
    </row>
    <row r="4" spans="1:7" x14ac:dyDescent="0.25">
      <c r="A4" s="79" t="s">
        <v>636</v>
      </c>
      <c r="B4" s="79">
        <v>0.77515058689931993</v>
      </c>
      <c r="C4" s="79">
        <v>0.75767143838342599</v>
      </c>
      <c r="D4" s="79">
        <v>0.54310472643007524</v>
      </c>
      <c r="E4" s="79">
        <v>0.91525000000000001</v>
      </c>
      <c r="F4" s="79">
        <v>0.88457618278377836</v>
      </c>
      <c r="G4" s="79"/>
    </row>
    <row r="5" spans="1:7" x14ac:dyDescent="0.25">
      <c r="A5" s="79" t="s">
        <v>637</v>
      </c>
      <c r="B5" s="79">
        <v>0.73467060864149691</v>
      </c>
      <c r="C5" s="79">
        <v>0.73555134986006498</v>
      </c>
      <c r="D5" s="79">
        <v>0.49286638272172134</v>
      </c>
      <c r="E5" s="79">
        <v>0.87775000000000003</v>
      </c>
      <c r="F5" s="79">
        <v>0.83251470198420141</v>
      </c>
      <c r="G5" s="79"/>
    </row>
    <row r="6" spans="1:7" x14ac:dyDescent="0.25">
      <c r="A6" s="79" t="s">
        <v>638</v>
      </c>
      <c r="B6" s="79">
        <v>0.72239737527027359</v>
      </c>
      <c r="C6" s="79">
        <v>0.71700972413108932</v>
      </c>
      <c r="D6" s="79">
        <v>0.46347183957471205</v>
      </c>
      <c r="E6" s="79">
        <v>0.87100000000000011</v>
      </c>
      <c r="F6" s="79">
        <v>0.83810793737529288</v>
      </c>
      <c r="G6" s="79"/>
    </row>
    <row r="7" spans="1:7" x14ac:dyDescent="0.25">
      <c r="A7" s="79" t="s">
        <v>639</v>
      </c>
      <c r="B7" s="79">
        <v>0.75153745149620732</v>
      </c>
      <c r="C7" s="79">
        <v>0.76149865552633855</v>
      </c>
      <c r="D7" s="79">
        <v>0.50556498409533279</v>
      </c>
      <c r="E7" s="79">
        <v>0.85399999999999998</v>
      </c>
      <c r="F7" s="79">
        <v>0.88508616636315762</v>
      </c>
      <c r="G7" s="79"/>
    </row>
    <row r="8" spans="1:7" x14ac:dyDescent="0.25">
      <c r="A8" s="79" t="s">
        <v>640</v>
      </c>
      <c r="B8" s="79">
        <v>0.73155944814571572</v>
      </c>
      <c r="C8" s="79">
        <v>0.69603535994043852</v>
      </c>
      <c r="D8" s="79">
        <v>0.50893905128166506</v>
      </c>
      <c r="E8" s="79">
        <v>0.8942500000000001</v>
      </c>
      <c r="F8" s="79">
        <v>0.82701338136075919</v>
      </c>
      <c r="G8" s="79"/>
    </row>
    <row r="9" spans="1:7" x14ac:dyDescent="0.25">
      <c r="A9" s="79" t="s">
        <v>641</v>
      </c>
      <c r="B9" s="79">
        <v>0.70645481541644695</v>
      </c>
      <c r="C9" s="79">
        <v>0.69134713009081339</v>
      </c>
      <c r="D9" s="79">
        <v>0.45609438397363167</v>
      </c>
      <c r="E9" s="79">
        <v>0.8617499999999999</v>
      </c>
      <c r="F9" s="79">
        <v>0.81662774760134327</v>
      </c>
      <c r="G9" s="79"/>
    </row>
    <row r="10" spans="1:7" x14ac:dyDescent="0.25">
      <c r="A10" s="79" t="s">
        <v>642</v>
      </c>
      <c r="B10" s="79">
        <v>0.72612342555983234</v>
      </c>
      <c r="C10" s="79">
        <v>0.74012928615886175</v>
      </c>
      <c r="D10" s="79">
        <v>0.45024196417170581</v>
      </c>
      <c r="E10" s="79">
        <v>0.84650000000000003</v>
      </c>
      <c r="F10" s="79">
        <v>0.86762245190876164</v>
      </c>
      <c r="G10" s="79"/>
    </row>
    <row r="11" spans="1:7" x14ac:dyDescent="0.25">
      <c r="A11" s="79" t="s">
        <v>643</v>
      </c>
      <c r="B11" s="79">
        <v>0.69528711596160631</v>
      </c>
      <c r="C11" s="79">
        <v>0.70691955551482888</v>
      </c>
      <c r="D11" s="79">
        <v>0.41445286784508489</v>
      </c>
      <c r="E11" s="79">
        <v>0.84875</v>
      </c>
      <c r="F11" s="79">
        <v>0.81102604048651172</v>
      </c>
      <c r="G11" s="79"/>
    </row>
    <row r="12" spans="1:7" x14ac:dyDescent="0.25">
      <c r="A12" s="79" t="s">
        <v>644</v>
      </c>
      <c r="B12" s="79">
        <v>0.71612056256987366</v>
      </c>
      <c r="C12" s="79">
        <v>0.70672166969479999</v>
      </c>
      <c r="D12" s="79">
        <v>0.45175402398513353</v>
      </c>
      <c r="E12" s="79">
        <v>0.86099999999999999</v>
      </c>
      <c r="F12" s="79">
        <v>0.8450065565995607</v>
      </c>
      <c r="G12" s="79"/>
    </row>
    <row r="13" spans="1:7" x14ac:dyDescent="0.25">
      <c r="A13" s="79" t="s">
        <v>645</v>
      </c>
      <c r="B13" s="79">
        <v>0.73125729693535957</v>
      </c>
      <c r="C13" s="79">
        <v>0.6986970436935056</v>
      </c>
      <c r="D13" s="79">
        <v>0.48296252479440777</v>
      </c>
      <c r="E13" s="79">
        <v>0.85850000000000004</v>
      </c>
      <c r="F13" s="79">
        <v>0.88486961925352459</v>
      </c>
      <c r="G13" s="79"/>
    </row>
    <row r="14" spans="1:7" x14ac:dyDescent="0.25">
      <c r="A14" s="79" t="s">
        <v>646</v>
      </c>
      <c r="B14" s="79">
        <v>0.74645717863458161</v>
      </c>
      <c r="C14" s="79">
        <v>0.7223625677971931</v>
      </c>
      <c r="D14" s="79">
        <v>0.49608428623754736</v>
      </c>
      <c r="E14" s="79">
        <v>0.89799999999999991</v>
      </c>
      <c r="F14" s="79">
        <v>0.8693818605035859</v>
      </c>
      <c r="G14" s="79"/>
    </row>
    <row r="15" spans="1:7" x14ac:dyDescent="0.25">
      <c r="A15" s="79" t="s">
        <v>647</v>
      </c>
      <c r="B15" s="79">
        <v>0.76974302213395152</v>
      </c>
      <c r="C15" s="79">
        <v>0.73914541141052836</v>
      </c>
      <c r="D15" s="79">
        <v>0.52061309024060964</v>
      </c>
      <c r="E15" s="79">
        <v>0.90549999999999997</v>
      </c>
      <c r="F15" s="79">
        <v>0.91371358688466786</v>
      </c>
      <c r="G15" s="79"/>
    </row>
    <row r="16" spans="1:7" x14ac:dyDescent="0.25">
      <c r="A16" s="79" t="s">
        <v>648</v>
      </c>
      <c r="B16" s="79">
        <v>0.76774964837678272</v>
      </c>
      <c r="C16" s="79">
        <v>0.76801612419533516</v>
      </c>
      <c r="D16" s="79">
        <v>0.50909839952470937</v>
      </c>
      <c r="E16" s="79">
        <v>0.87375000000000003</v>
      </c>
      <c r="F16" s="79">
        <v>0.92013406978708645</v>
      </c>
      <c r="G16" s="79"/>
    </row>
    <row r="17" spans="1:7" x14ac:dyDescent="0.25">
      <c r="A17" s="79" t="s">
        <v>649</v>
      </c>
      <c r="B17" s="79">
        <v>0.74363211125336171</v>
      </c>
      <c r="C17" s="79">
        <v>0.74387901001056744</v>
      </c>
      <c r="D17" s="79">
        <v>0.48008026069680487</v>
      </c>
      <c r="E17" s="79">
        <v>0.86966481922972916</v>
      </c>
      <c r="F17" s="79">
        <v>0.88090435507634546</v>
      </c>
      <c r="G17" s="79"/>
    </row>
    <row r="18" spans="1:7" x14ac:dyDescent="0.25">
      <c r="A18" s="81"/>
      <c r="B18" s="81"/>
      <c r="C18" s="81"/>
      <c r="D18" s="81"/>
      <c r="E18" s="81"/>
      <c r="F18" s="81"/>
      <c r="G18" s="81"/>
    </row>
    <row r="19" spans="1:7" x14ac:dyDescent="0.25">
      <c r="A19" s="80"/>
      <c r="B19" s="80"/>
      <c r="C19" s="80"/>
      <c r="D19" s="80"/>
      <c r="E19" s="80"/>
      <c r="F19" s="80"/>
      <c r="G19" s="80"/>
    </row>
    <row r="20" spans="1:7" x14ac:dyDescent="0.25">
      <c r="A20" s="80"/>
      <c r="B20" s="80"/>
      <c r="C20" s="80"/>
      <c r="D20" s="80"/>
      <c r="E20" s="80"/>
      <c r="F20" s="80"/>
      <c r="G20" s="80"/>
    </row>
  </sheetData>
  <phoneticPr fontId="1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5" workbookViewId="0">
      <selection activeCell="B24" sqref="B24"/>
    </sheetView>
  </sheetViews>
  <sheetFormatPr baseColWidth="10" defaultColWidth="10.875" defaultRowHeight="11.25" x14ac:dyDescent="0.2"/>
  <cols>
    <col min="1" max="1" width="17.125" style="43" bestFit="1" customWidth="1"/>
    <col min="2" max="2" width="51.125" style="43" bestFit="1" customWidth="1"/>
    <col min="3" max="3" width="85.875" style="43" bestFit="1" customWidth="1"/>
    <col min="4" max="4" width="45" style="43" bestFit="1" customWidth="1"/>
    <col min="5" max="5" width="7.875" style="43" bestFit="1" customWidth="1"/>
    <col min="6" max="16384" width="10.875" style="43"/>
  </cols>
  <sheetData>
    <row r="1" spans="1:5" x14ac:dyDescent="0.2">
      <c r="A1" s="1"/>
      <c r="B1" s="1"/>
      <c r="C1" s="1"/>
      <c r="D1" s="1"/>
      <c r="E1" s="1"/>
    </row>
    <row r="2" spans="1:5" x14ac:dyDescent="0.2">
      <c r="A2" s="2" t="s">
        <v>569</v>
      </c>
      <c r="B2" s="2" t="s">
        <v>570</v>
      </c>
      <c r="C2" s="2" t="s">
        <v>571</v>
      </c>
      <c r="D2" s="2" t="s">
        <v>572</v>
      </c>
      <c r="E2" s="2" t="s">
        <v>573</v>
      </c>
    </row>
    <row r="3" spans="1:5" x14ac:dyDescent="0.2">
      <c r="A3" s="4" t="s">
        <v>650</v>
      </c>
      <c r="B3" s="4" t="s">
        <v>688</v>
      </c>
      <c r="C3" s="4" t="s">
        <v>615</v>
      </c>
      <c r="D3" s="4" t="s">
        <v>852</v>
      </c>
      <c r="E3" s="3">
        <v>2009</v>
      </c>
    </row>
    <row r="4" spans="1:5" x14ac:dyDescent="0.2">
      <c r="A4" s="4" t="s">
        <v>651</v>
      </c>
      <c r="B4" s="4" t="s">
        <v>689</v>
      </c>
      <c r="C4" s="4" t="s">
        <v>615</v>
      </c>
      <c r="D4" s="4" t="s">
        <v>852</v>
      </c>
      <c r="E4" s="3">
        <v>2009</v>
      </c>
    </row>
    <row r="5" spans="1:5" ht="12" customHeight="1" x14ac:dyDescent="0.2">
      <c r="A5" s="4" t="s">
        <v>652</v>
      </c>
      <c r="B5" s="4" t="s">
        <v>690</v>
      </c>
      <c r="C5" s="4" t="s">
        <v>616</v>
      </c>
      <c r="D5" s="4" t="s">
        <v>852</v>
      </c>
      <c r="E5" s="3">
        <v>2009</v>
      </c>
    </row>
    <row r="6" spans="1:5" ht="10.5" customHeight="1" x14ac:dyDescent="0.2">
      <c r="A6" s="4" t="s">
        <v>653</v>
      </c>
      <c r="B6" s="5" t="s">
        <v>691</v>
      </c>
      <c r="C6" s="4" t="s">
        <v>615</v>
      </c>
      <c r="D6" s="4" t="s">
        <v>852</v>
      </c>
      <c r="E6" s="3">
        <v>2009</v>
      </c>
    </row>
    <row r="7" spans="1:5" ht="12" customHeight="1" x14ac:dyDescent="0.2">
      <c r="A7" s="4" t="s">
        <v>654</v>
      </c>
      <c r="B7" s="5" t="s">
        <v>692</v>
      </c>
      <c r="C7" s="4" t="s">
        <v>615</v>
      </c>
      <c r="D7" s="4" t="s">
        <v>852</v>
      </c>
      <c r="E7" s="3">
        <v>2009</v>
      </c>
    </row>
    <row r="8" spans="1:5" x14ac:dyDescent="0.2">
      <c r="A8" s="4" t="s">
        <v>655</v>
      </c>
      <c r="B8" s="5" t="s">
        <v>693</v>
      </c>
      <c r="C8" s="4" t="s">
        <v>615</v>
      </c>
      <c r="D8" s="4" t="s">
        <v>852</v>
      </c>
      <c r="E8" s="3">
        <v>2009</v>
      </c>
    </row>
    <row r="9" spans="1:5" x14ac:dyDescent="0.2">
      <c r="A9" s="4" t="s">
        <v>656</v>
      </c>
      <c r="B9" s="5" t="s">
        <v>694</v>
      </c>
      <c r="C9" s="4" t="s">
        <v>615</v>
      </c>
      <c r="D9" s="4" t="s">
        <v>852</v>
      </c>
      <c r="E9" s="3">
        <v>2009</v>
      </c>
    </row>
    <row r="10" spans="1:5" ht="12" customHeight="1" x14ac:dyDescent="0.2">
      <c r="A10" s="4" t="s">
        <v>657</v>
      </c>
      <c r="B10" s="5" t="s">
        <v>695</v>
      </c>
      <c r="C10" s="4" t="s">
        <v>615</v>
      </c>
      <c r="D10" s="4" t="s">
        <v>852</v>
      </c>
      <c r="E10" s="3">
        <v>2009</v>
      </c>
    </row>
    <row r="11" spans="1:5" ht="11.25" customHeight="1" x14ac:dyDescent="0.2">
      <c r="A11" s="4" t="s">
        <v>658</v>
      </c>
      <c r="B11" s="5" t="s">
        <v>696</v>
      </c>
      <c r="C11" s="4" t="s">
        <v>615</v>
      </c>
      <c r="D11" s="4" t="s">
        <v>852</v>
      </c>
      <c r="E11" s="3">
        <v>2009</v>
      </c>
    </row>
    <row r="12" spans="1:5" x14ac:dyDescent="0.2">
      <c r="A12" s="4" t="s">
        <v>659</v>
      </c>
      <c r="B12" s="5" t="s">
        <v>697</v>
      </c>
      <c r="C12" s="4" t="s">
        <v>615</v>
      </c>
      <c r="D12" s="4" t="s">
        <v>852</v>
      </c>
      <c r="E12" s="3">
        <v>2009</v>
      </c>
    </row>
    <row r="13" spans="1:5" x14ac:dyDescent="0.2">
      <c r="A13" s="4" t="s">
        <v>660</v>
      </c>
      <c r="B13" s="5" t="s">
        <v>698</v>
      </c>
      <c r="C13" s="4" t="s">
        <v>615</v>
      </c>
      <c r="D13" s="4" t="s">
        <v>852</v>
      </c>
      <c r="E13" s="3">
        <v>2009</v>
      </c>
    </row>
    <row r="14" spans="1:5" x14ac:dyDescent="0.2">
      <c r="A14" s="4" t="s">
        <v>661</v>
      </c>
      <c r="B14" s="5" t="s">
        <v>699</v>
      </c>
      <c r="C14" s="4" t="s">
        <v>615</v>
      </c>
      <c r="D14" s="4" t="s">
        <v>852</v>
      </c>
      <c r="E14" s="3">
        <v>2009</v>
      </c>
    </row>
    <row r="15" spans="1:5" x14ac:dyDescent="0.2">
      <c r="A15" s="4" t="s">
        <v>662</v>
      </c>
      <c r="B15" s="5" t="s">
        <v>700</v>
      </c>
      <c r="C15" s="4" t="s">
        <v>615</v>
      </c>
      <c r="D15" s="4" t="s">
        <v>852</v>
      </c>
      <c r="E15" s="3">
        <v>2009</v>
      </c>
    </row>
    <row r="16" spans="1:5" x14ac:dyDescent="0.2">
      <c r="A16" s="4" t="s">
        <v>663</v>
      </c>
      <c r="B16" s="5" t="s">
        <v>701</v>
      </c>
      <c r="C16" s="4" t="s">
        <v>615</v>
      </c>
      <c r="D16" s="4" t="s">
        <v>852</v>
      </c>
      <c r="E16" s="3">
        <v>2009</v>
      </c>
    </row>
    <row r="17" spans="1:5" x14ac:dyDescent="0.2">
      <c r="A17" s="4" t="s">
        <v>664</v>
      </c>
      <c r="B17" s="4" t="s">
        <v>702</v>
      </c>
      <c r="C17" s="4" t="s">
        <v>615</v>
      </c>
      <c r="D17" s="4" t="s">
        <v>852</v>
      </c>
      <c r="E17" s="3">
        <v>2009</v>
      </c>
    </row>
    <row r="18" spans="1:5" x14ac:dyDescent="0.2">
      <c r="A18" s="9" t="s">
        <v>665</v>
      </c>
      <c r="B18" s="5" t="s">
        <v>703</v>
      </c>
      <c r="C18" s="4" t="s">
        <v>615</v>
      </c>
      <c r="D18" s="4" t="s">
        <v>852</v>
      </c>
      <c r="E18" s="3">
        <v>2009</v>
      </c>
    </row>
    <row r="19" spans="1:5" x14ac:dyDescent="0.2">
      <c r="A19" s="9" t="s">
        <v>666</v>
      </c>
      <c r="B19" s="5" t="s">
        <v>704</v>
      </c>
      <c r="C19" s="4" t="s">
        <v>615</v>
      </c>
      <c r="D19" s="4" t="s">
        <v>852</v>
      </c>
      <c r="E19" s="3">
        <v>2009</v>
      </c>
    </row>
    <row r="20" spans="1:5" x14ac:dyDescent="0.2">
      <c r="A20" s="9" t="s">
        <v>667</v>
      </c>
      <c r="B20" s="5" t="s">
        <v>705</v>
      </c>
      <c r="C20" s="4" t="s">
        <v>615</v>
      </c>
      <c r="D20" s="4" t="s">
        <v>852</v>
      </c>
      <c r="E20" s="3">
        <v>2009</v>
      </c>
    </row>
    <row r="21" spans="1:5" x14ac:dyDescent="0.2">
      <c r="A21" s="9" t="s">
        <v>668</v>
      </c>
      <c r="B21" s="5" t="s">
        <v>706</v>
      </c>
      <c r="C21" s="4" t="s">
        <v>615</v>
      </c>
      <c r="D21" s="4" t="s">
        <v>852</v>
      </c>
      <c r="E21" s="3">
        <v>2009</v>
      </c>
    </row>
    <row r="22" spans="1:5" x14ac:dyDescent="0.2">
      <c r="A22" s="9" t="s">
        <v>669</v>
      </c>
      <c r="B22" s="5" t="s">
        <v>707</v>
      </c>
      <c r="C22" s="4" t="s">
        <v>615</v>
      </c>
      <c r="D22" s="4" t="s">
        <v>852</v>
      </c>
      <c r="E22" s="3">
        <v>2009</v>
      </c>
    </row>
    <row r="23" spans="1:5" x14ac:dyDescent="0.2">
      <c r="A23" s="4" t="s">
        <v>670</v>
      </c>
      <c r="B23" s="4" t="s">
        <v>617</v>
      </c>
      <c r="C23" s="4" t="s">
        <v>618</v>
      </c>
      <c r="D23" s="4" t="s">
        <v>852</v>
      </c>
      <c r="E23" s="3">
        <v>2009</v>
      </c>
    </row>
    <row r="24" spans="1:5" x14ac:dyDescent="0.2">
      <c r="A24" s="4" t="s">
        <v>727</v>
      </c>
      <c r="B24" s="5" t="s">
        <v>725</v>
      </c>
      <c r="C24" s="4" t="s">
        <v>585</v>
      </c>
      <c r="D24" s="4" t="s">
        <v>593</v>
      </c>
      <c r="E24" s="3">
        <v>2006</v>
      </c>
    </row>
    <row r="25" spans="1:5" x14ac:dyDescent="0.2">
      <c r="A25" s="4" t="s">
        <v>671</v>
      </c>
      <c r="B25" s="5" t="s">
        <v>708</v>
      </c>
      <c r="C25" s="4" t="s">
        <v>585</v>
      </c>
      <c r="D25" s="4" t="s">
        <v>852</v>
      </c>
      <c r="E25" s="3">
        <v>2009</v>
      </c>
    </row>
    <row r="26" spans="1:5" x14ac:dyDescent="0.2">
      <c r="A26" s="4" t="s">
        <v>728</v>
      </c>
      <c r="B26" s="4" t="s">
        <v>726</v>
      </c>
      <c r="C26" s="4" t="s">
        <v>585</v>
      </c>
      <c r="D26" s="4" t="s">
        <v>852</v>
      </c>
      <c r="E26" s="3">
        <v>2009</v>
      </c>
    </row>
    <row r="27" spans="1:5" x14ac:dyDescent="0.2">
      <c r="A27" s="4" t="s">
        <v>672</v>
      </c>
      <c r="B27" s="5" t="s">
        <v>709</v>
      </c>
      <c r="C27" s="9" t="s">
        <v>585</v>
      </c>
      <c r="D27" s="4" t="s">
        <v>852</v>
      </c>
      <c r="E27" s="3">
        <v>2009</v>
      </c>
    </row>
    <row r="28" spans="1:5" x14ac:dyDescent="0.2">
      <c r="A28" s="4" t="s">
        <v>673</v>
      </c>
      <c r="B28" s="5" t="s">
        <v>710</v>
      </c>
      <c r="C28" s="9" t="s">
        <v>585</v>
      </c>
      <c r="D28" s="4" t="s">
        <v>852</v>
      </c>
      <c r="E28" s="3">
        <v>2009</v>
      </c>
    </row>
    <row r="29" spans="1:5" x14ac:dyDescent="0.2">
      <c r="A29" s="4" t="s">
        <v>674</v>
      </c>
      <c r="B29" s="5" t="s">
        <v>711</v>
      </c>
      <c r="C29" s="9" t="s">
        <v>585</v>
      </c>
      <c r="D29" s="4" t="s">
        <v>852</v>
      </c>
      <c r="E29" s="3">
        <v>2009</v>
      </c>
    </row>
    <row r="30" spans="1:5" x14ac:dyDescent="0.2">
      <c r="A30" s="4" t="s">
        <v>675</v>
      </c>
      <c r="B30" s="5" t="s">
        <v>712</v>
      </c>
      <c r="C30" s="9" t="s">
        <v>585</v>
      </c>
      <c r="D30" s="4" t="s">
        <v>852</v>
      </c>
      <c r="E30" s="3">
        <v>2009</v>
      </c>
    </row>
    <row r="31" spans="1:5" x14ac:dyDescent="0.2">
      <c r="A31" s="4" t="s">
        <v>676</v>
      </c>
      <c r="B31" s="5" t="s">
        <v>713</v>
      </c>
      <c r="C31" s="9" t="s">
        <v>585</v>
      </c>
      <c r="D31" s="4" t="s">
        <v>852</v>
      </c>
      <c r="E31" s="3">
        <v>2009</v>
      </c>
    </row>
    <row r="32" spans="1:5" x14ac:dyDescent="0.2">
      <c r="A32" s="4" t="s">
        <v>677</v>
      </c>
      <c r="B32" s="5" t="s">
        <v>714</v>
      </c>
      <c r="C32" s="9" t="s">
        <v>585</v>
      </c>
      <c r="D32" s="4" t="s">
        <v>852</v>
      </c>
      <c r="E32" s="3">
        <v>2009</v>
      </c>
    </row>
    <row r="33" spans="1:5" x14ac:dyDescent="0.2">
      <c r="A33" s="4" t="s">
        <v>678</v>
      </c>
      <c r="B33" s="5" t="s">
        <v>715</v>
      </c>
      <c r="C33" s="9" t="s">
        <v>585</v>
      </c>
      <c r="D33" s="4" t="s">
        <v>852</v>
      </c>
      <c r="E33" s="3">
        <v>2009</v>
      </c>
    </row>
    <row r="34" spans="1:5" x14ac:dyDescent="0.2">
      <c r="A34" s="4" t="s">
        <v>679</v>
      </c>
      <c r="B34" s="5" t="s">
        <v>716</v>
      </c>
      <c r="C34" s="9" t="s">
        <v>585</v>
      </c>
      <c r="D34" s="4" t="s">
        <v>852</v>
      </c>
      <c r="E34" s="3">
        <v>2009</v>
      </c>
    </row>
    <row r="35" spans="1:5" x14ac:dyDescent="0.2">
      <c r="A35" s="4" t="s">
        <v>680</v>
      </c>
      <c r="B35" s="5" t="s">
        <v>717</v>
      </c>
      <c r="C35" s="9" t="s">
        <v>585</v>
      </c>
      <c r="D35" s="4" t="s">
        <v>852</v>
      </c>
      <c r="E35" s="3">
        <v>2009</v>
      </c>
    </row>
    <row r="36" spans="1:5" x14ac:dyDescent="0.2">
      <c r="A36" s="4" t="s">
        <v>681</v>
      </c>
      <c r="B36" s="5" t="s">
        <v>718</v>
      </c>
      <c r="C36" s="9" t="s">
        <v>585</v>
      </c>
      <c r="D36" s="4" t="s">
        <v>852</v>
      </c>
      <c r="E36" s="3">
        <v>2009</v>
      </c>
    </row>
    <row r="37" spans="1:5" x14ac:dyDescent="0.2">
      <c r="A37" s="4" t="s">
        <v>682</v>
      </c>
      <c r="B37" s="5" t="s">
        <v>719</v>
      </c>
      <c r="C37" s="9" t="s">
        <v>585</v>
      </c>
      <c r="D37" s="4" t="s">
        <v>852</v>
      </c>
      <c r="E37" s="3">
        <v>2009</v>
      </c>
    </row>
    <row r="38" spans="1:5" x14ac:dyDescent="0.2">
      <c r="A38" s="4" t="s">
        <v>683</v>
      </c>
      <c r="B38" s="5" t="s">
        <v>720</v>
      </c>
      <c r="C38" s="9" t="s">
        <v>585</v>
      </c>
      <c r="D38" s="4" t="s">
        <v>852</v>
      </c>
      <c r="E38" s="3">
        <v>2009</v>
      </c>
    </row>
    <row r="39" spans="1:5" x14ac:dyDescent="0.2">
      <c r="A39" s="4" t="s">
        <v>684</v>
      </c>
      <c r="B39" s="5" t="s">
        <v>721</v>
      </c>
      <c r="C39" s="9" t="s">
        <v>585</v>
      </c>
      <c r="D39" s="4" t="s">
        <v>852</v>
      </c>
      <c r="E39" s="3">
        <v>2009</v>
      </c>
    </row>
    <row r="40" spans="1:5" x14ac:dyDescent="0.2">
      <c r="A40" s="4" t="s">
        <v>685</v>
      </c>
      <c r="B40" s="5" t="s">
        <v>722</v>
      </c>
      <c r="C40" s="9" t="s">
        <v>585</v>
      </c>
      <c r="D40" s="4" t="s">
        <v>852</v>
      </c>
      <c r="E40" s="3">
        <v>2009</v>
      </c>
    </row>
    <row r="41" spans="1:5" x14ac:dyDescent="0.2">
      <c r="A41" s="4" t="s">
        <v>686</v>
      </c>
      <c r="B41" s="5" t="s">
        <v>723</v>
      </c>
      <c r="C41" s="9" t="s">
        <v>585</v>
      </c>
      <c r="D41" s="4" t="s">
        <v>852</v>
      </c>
      <c r="E41" s="3">
        <v>2009</v>
      </c>
    </row>
    <row r="42" spans="1:5" x14ac:dyDescent="0.2">
      <c r="A42" s="9" t="s">
        <v>687</v>
      </c>
      <c r="B42" s="5" t="s">
        <v>724</v>
      </c>
      <c r="C42" s="9" t="s">
        <v>585</v>
      </c>
      <c r="D42" s="4" t="s">
        <v>852</v>
      </c>
      <c r="E42" s="3">
        <v>2009</v>
      </c>
    </row>
  </sheetData>
  <phoneticPr fontId="15" type="noConversion"/>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workbookViewId="0">
      <pane xSplit="1" ySplit="1" topLeftCell="AE2" activePane="bottomRight" state="frozen"/>
      <selection pane="topRight" activeCell="B1" sqref="B1"/>
      <selection pane="bottomLeft" activeCell="A2" sqref="A2"/>
      <selection pane="bottomRight" activeCell="V3" sqref="V3"/>
    </sheetView>
  </sheetViews>
  <sheetFormatPr baseColWidth="10" defaultColWidth="10.875" defaultRowHeight="11.25" x14ac:dyDescent="0.2"/>
  <cols>
    <col min="1" max="1" width="5.625" style="43" customWidth="1"/>
    <col min="2" max="2" width="13.5" style="43" customWidth="1"/>
    <col min="3" max="3" width="13.375" style="43" customWidth="1"/>
    <col min="4" max="4" width="17.125" style="43" customWidth="1"/>
    <col min="5" max="5" width="13.625" style="46" customWidth="1"/>
    <col min="6" max="6" width="13.375" style="46" customWidth="1"/>
    <col min="7" max="7" width="14.125" style="46" customWidth="1"/>
    <col min="8" max="8" width="14.375" style="46" customWidth="1"/>
    <col min="9" max="9" width="14.125" style="46" customWidth="1"/>
    <col min="10" max="10" width="15.875" style="46" customWidth="1"/>
    <col min="11" max="11" width="14.125" style="46" customWidth="1"/>
    <col min="12" max="12" width="14.5" style="46" customWidth="1"/>
    <col min="13" max="13" width="14.625" style="46" customWidth="1"/>
    <col min="14" max="14" width="15" style="46" customWidth="1"/>
    <col min="15" max="15" width="14.625" style="46" customWidth="1"/>
    <col min="16" max="16" width="13.875" style="20" customWidth="1"/>
    <col min="17" max="17" width="15.125" style="20" customWidth="1"/>
    <col min="18" max="18" width="15.625" style="20" customWidth="1"/>
    <col min="19" max="20" width="16.125" style="20" customWidth="1"/>
    <col min="21" max="21" width="15.625" style="20" customWidth="1"/>
    <col min="22" max="22" width="13.125" style="43" customWidth="1"/>
    <col min="23" max="23" width="10" style="43" customWidth="1"/>
    <col min="24" max="24" width="10.375" style="43" customWidth="1"/>
    <col min="25" max="25" width="15.625" style="43" customWidth="1"/>
    <col min="26" max="26" width="9" style="43" customWidth="1"/>
    <col min="27" max="27" width="12.625" style="43" customWidth="1"/>
    <col min="28" max="28" width="10" style="43" bestFit="1" customWidth="1"/>
    <col min="29" max="29" width="12" style="43" bestFit="1" customWidth="1"/>
    <col min="30" max="30" width="12.125" style="43" bestFit="1" customWidth="1"/>
    <col min="31" max="31" width="13.375" style="43" bestFit="1" customWidth="1"/>
    <col min="32" max="32" width="13.875" style="43" bestFit="1" customWidth="1"/>
    <col min="33" max="34" width="14.875" style="43" bestFit="1" customWidth="1"/>
    <col min="35" max="35" width="16" style="43" bestFit="1" customWidth="1"/>
    <col min="36" max="36" width="12.5" style="43" bestFit="1" customWidth="1"/>
    <col min="37" max="37" width="12.625" style="43" bestFit="1" customWidth="1"/>
    <col min="38" max="38" width="12.125" style="43" bestFit="1" customWidth="1"/>
    <col min="39" max="39" width="14.375" style="43" bestFit="1" customWidth="1"/>
    <col min="40" max="40" width="15.5" style="43" bestFit="1" customWidth="1"/>
    <col min="41" max="41" width="13.625" style="43" bestFit="1" customWidth="1"/>
    <col min="42" max="16384" width="10.875" style="43"/>
  </cols>
  <sheetData>
    <row r="1" spans="1:41" x14ac:dyDescent="0.2">
      <c r="A1" s="11" t="s">
        <v>633</v>
      </c>
      <c r="B1" s="11" t="s">
        <v>650</v>
      </c>
      <c r="C1" s="11" t="s">
        <v>651</v>
      </c>
      <c r="D1" s="11" t="s">
        <v>652</v>
      </c>
      <c r="E1" s="20" t="s">
        <v>653</v>
      </c>
      <c r="F1" s="20" t="s">
        <v>654</v>
      </c>
      <c r="G1" s="20" t="s">
        <v>655</v>
      </c>
      <c r="H1" s="20" t="s">
        <v>656</v>
      </c>
      <c r="I1" s="20" t="s">
        <v>657</v>
      </c>
      <c r="J1" s="20" t="s">
        <v>658</v>
      </c>
      <c r="K1" s="20" t="s">
        <v>659</v>
      </c>
      <c r="L1" s="20" t="s">
        <v>660</v>
      </c>
      <c r="M1" s="20" t="s">
        <v>661</v>
      </c>
      <c r="N1" s="20" t="s">
        <v>662</v>
      </c>
      <c r="O1" s="20" t="s">
        <v>663</v>
      </c>
      <c r="P1" s="20" t="s">
        <v>664</v>
      </c>
      <c r="Q1" s="20" t="s">
        <v>665</v>
      </c>
      <c r="R1" s="20" t="s">
        <v>666</v>
      </c>
      <c r="S1" s="20" t="s">
        <v>667</v>
      </c>
      <c r="T1" s="20" t="s">
        <v>668</v>
      </c>
      <c r="U1" s="20" t="s">
        <v>669</v>
      </c>
      <c r="V1" s="11" t="s">
        <v>670</v>
      </c>
      <c r="W1" s="11" t="s">
        <v>727</v>
      </c>
      <c r="X1" s="11" t="s">
        <v>671</v>
      </c>
      <c r="Y1" s="11" t="s">
        <v>728</v>
      </c>
      <c r="Z1" s="11" t="s">
        <v>672</v>
      </c>
      <c r="AA1" s="11" t="s">
        <v>673</v>
      </c>
      <c r="AB1" s="11" t="s">
        <v>674</v>
      </c>
      <c r="AC1" s="11" t="s">
        <v>675</v>
      </c>
      <c r="AD1" s="11" t="s">
        <v>676</v>
      </c>
      <c r="AE1" s="11" t="s">
        <v>677</v>
      </c>
      <c r="AF1" s="11" t="s">
        <v>678</v>
      </c>
      <c r="AG1" s="11" t="s">
        <v>679</v>
      </c>
      <c r="AH1" s="11" t="s">
        <v>893</v>
      </c>
      <c r="AI1" s="11" t="s">
        <v>894</v>
      </c>
      <c r="AJ1" s="11" t="s">
        <v>682</v>
      </c>
      <c r="AK1" s="11" t="s">
        <v>683</v>
      </c>
      <c r="AL1" s="11" t="s">
        <v>684</v>
      </c>
      <c r="AM1" s="11" t="s">
        <v>685</v>
      </c>
      <c r="AN1" s="11" t="s">
        <v>686</v>
      </c>
      <c r="AO1" s="12" t="s">
        <v>687</v>
      </c>
    </row>
    <row r="2" spans="1:41" x14ac:dyDescent="0.2">
      <c r="A2" s="11" t="s">
        <v>634</v>
      </c>
      <c r="B2" s="14">
        <v>719447.51015228429</v>
      </c>
      <c r="C2" s="14">
        <v>735413.23746549117</v>
      </c>
      <c r="D2" s="14">
        <v>97.496802814295833</v>
      </c>
      <c r="E2" s="20">
        <v>810089.99065894284</v>
      </c>
      <c r="F2" s="20">
        <v>616161.85430157266</v>
      </c>
      <c r="G2" s="20">
        <v>739839.84342854354</v>
      </c>
      <c r="H2" s="20">
        <v>689996.41564301832</v>
      </c>
      <c r="I2" s="20">
        <v>174034.35</v>
      </c>
      <c r="J2" s="20">
        <v>188697.15</v>
      </c>
      <c r="K2" s="20">
        <v>178126.22572325633</v>
      </c>
      <c r="L2" s="20">
        <v>405049.56860787579</v>
      </c>
      <c r="M2" s="20">
        <v>552178.88319946453</v>
      </c>
      <c r="N2" s="20">
        <v>852965.49462365592</v>
      </c>
      <c r="O2" s="20">
        <v>1683422.560124472</v>
      </c>
      <c r="P2" s="20">
        <v>184826.89</v>
      </c>
      <c r="Q2" s="20">
        <v>43525.919999999998</v>
      </c>
      <c r="R2" s="20">
        <v>93367.38</v>
      </c>
      <c r="S2" s="20">
        <v>140516.07</v>
      </c>
      <c r="T2" s="20">
        <v>217791.05</v>
      </c>
      <c r="U2" s="20">
        <v>474292.4</v>
      </c>
      <c r="V2" s="15">
        <f>O2/K2</f>
        <v>9.4507282871411711</v>
      </c>
      <c r="W2" s="14">
        <v>18.600000000000001</v>
      </c>
      <c r="X2" s="14">
        <v>12.843692204225746</v>
      </c>
      <c r="Y2" s="14">
        <f>X2-W2</f>
        <v>-5.756307795774255</v>
      </c>
      <c r="Z2" s="14">
        <v>4.5990024099086479</v>
      </c>
      <c r="AA2" s="14">
        <v>8.2446897943170985</v>
      </c>
      <c r="AB2" s="14">
        <v>87.156307795774254</v>
      </c>
      <c r="AC2" s="14">
        <v>10.977560276915732</v>
      </c>
      <c r="AD2" s="14">
        <v>14.495509772847331</v>
      </c>
      <c r="AE2" s="14">
        <v>21.700000000000003</v>
      </c>
      <c r="AF2" s="14">
        <v>15.900000000000002</v>
      </c>
      <c r="AG2" s="14">
        <v>14.8</v>
      </c>
      <c r="AH2" s="14">
        <v>9.7000000000000011</v>
      </c>
      <c r="AI2" s="14">
        <v>7.9</v>
      </c>
      <c r="AJ2" s="14">
        <v>13.085292403341754</v>
      </c>
      <c r="AK2" s="14">
        <v>9.9446306280052461</v>
      </c>
      <c r="AL2" s="14">
        <v>18.399999999999999</v>
      </c>
      <c r="AM2" s="14">
        <v>10.9</v>
      </c>
      <c r="AN2" s="14">
        <v>11.200908362276248</v>
      </c>
      <c r="AO2" s="14">
        <v>18.3</v>
      </c>
    </row>
    <row r="3" spans="1:41" x14ac:dyDescent="0.2">
      <c r="A3" s="11" t="s">
        <v>635</v>
      </c>
      <c r="B3" s="14">
        <v>649240.68255953316</v>
      </c>
      <c r="C3" s="14">
        <v>666913.21192225523</v>
      </c>
      <c r="D3" s="14">
        <v>88.415468480173942</v>
      </c>
      <c r="E3" s="20">
        <v>731056.35026572016</v>
      </c>
      <c r="F3" s="20">
        <v>535710.64401333011</v>
      </c>
      <c r="G3" s="20">
        <v>675958.2107327485</v>
      </c>
      <c r="H3" s="20">
        <v>525376.92929950124</v>
      </c>
      <c r="I3" s="20">
        <v>127228.46</v>
      </c>
      <c r="J3" s="20">
        <v>183367.76</v>
      </c>
      <c r="K3" s="20">
        <v>223958.34490140114</v>
      </c>
      <c r="L3" s="20">
        <v>373529.69716046954</v>
      </c>
      <c r="M3" s="20">
        <v>547256.9045255665</v>
      </c>
      <c r="N3" s="20">
        <v>800864.04869257484</v>
      </c>
      <c r="O3" s="20">
        <v>1381200.4962323694</v>
      </c>
      <c r="P3" s="20">
        <v>174869.18</v>
      </c>
      <c r="Q3" s="20">
        <v>48807.27</v>
      </c>
      <c r="R3" s="20">
        <v>93326.86</v>
      </c>
      <c r="S3" s="20">
        <v>142622.26999999999</v>
      </c>
      <c r="T3" s="20">
        <v>214701.08</v>
      </c>
      <c r="U3" s="20">
        <v>482138.33</v>
      </c>
      <c r="V3" s="15">
        <f t="shared" ref="V3:V17" si="0">O3/K3</f>
        <v>6.1672205018323849</v>
      </c>
      <c r="W3" s="14">
        <v>11.8</v>
      </c>
      <c r="X3" s="14">
        <v>15.831746152018102</v>
      </c>
      <c r="Y3" s="14">
        <f t="shared" ref="Y3:Y17" si="1">X3-W3</f>
        <v>4.0317461520181013</v>
      </c>
      <c r="Z3" s="14">
        <v>2.4164189745373639</v>
      </c>
      <c r="AA3" s="14">
        <v>13.415327177480737</v>
      </c>
      <c r="AB3" s="14">
        <v>84.168253847981902</v>
      </c>
      <c r="AC3" s="14">
        <v>15.690219297931598</v>
      </c>
      <c r="AD3" s="14">
        <v>15.962939856909619</v>
      </c>
      <c r="AE3" s="14">
        <v>28.5</v>
      </c>
      <c r="AF3" s="14">
        <v>18.399999999999999</v>
      </c>
      <c r="AG3" s="14">
        <v>17.100000000000001</v>
      </c>
      <c r="AH3" s="14">
        <v>12.600000000000001</v>
      </c>
      <c r="AI3" s="14">
        <v>5.9</v>
      </c>
      <c r="AJ3" s="14">
        <v>16.181843074240337</v>
      </c>
      <c r="AK3" s="14">
        <v>8.2336382828993671</v>
      </c>
      <c r="AL3" s="14">
        <v>21.099999999999998</v>
      </c>
      <c r="AM3" s="14">
        <v>14.7</v>
      </c>
      <c r="AN3" s="14">
        <v>11.595279037048616</v>
      </c>
      <c r="AO3" s="14">
        <v>16.900000000000002</v>
      </c>
    </row>
    <row r="4" spans="1:41" x14ac:dyDescent="0.2">
      <c r="A4" s="11" t="s">
        <v>636</v>
      </c>
      <c r="B4" s="14">
        <v>852785.89130056067</v>
      </c>
      <c r="C4" s="14">
        <v>868689.72127110325</v>
      </c>
      <c r="D4" s="14">
        <v>115.1657801352393</v>
      </c>
      <c r="E4" s="20">
        <v>1000450.9849577898</v>
      </c>
      <c r="F4" s="20">
        <v>600361.07119671069</v>
      </c>
      <c r="G4" s="20">
        <v>870171.33940131729</v>
      </c>
      <c r="H4" s="20">
        <v>786829</v>
      </c>
      <c r="I4" s="20">
        <v>185969.12</v>
      </c>
      <c r="J4" s="20">
        <v>207143.02</v>
      </c>
      <c r="K4" s="20">
        <v>279777.95750416239</v>
      </c>
      <c r="L4" s="20">
        <v>514696.13874273055</v>
      </c>
      <c r="M4" s="20">
        <v>710592.21715913131</v>
      </c>
      <c r="N4" s="20">
        <v>1033582.8224069675</v>
      </c>
      <c r="O4" s="20">
        <v>1805117.8989698892</v>
      </c>
      <c r="P4" s="20">
        <v>205775.47</v>
      </c>
      <c r="Q4" s="20">
        <v>63442.32</v>
      </c>
      <c r="R4" s="20">
        <v>111302.92</v>
      </c>
      <c r="S4" s="20">
        <v>155156.74</v>
      </c>
      <c r="T4" s="20">
        <v>241604.77</v>
      </c>
      <c r="U4" s="20">
        <v>530734.37</v>
      </c>
      <c r="V4" s="15">
        <f t="shared" si="0"/>
        <v>6.4519661058110112</v>
      </c>
      <c r="W4" s="14">
        <v>7.3</v>
      </c>
      <c r="X4" s="14">
        <v>8.0040596659155661</v>
      </c>
      <c r="Y4" s="14">
        <f t="shared" si="1"/>
        <v>0.70405966591556624</v>
      </c>
      <c r="Z4" s="14">
        <v>0.74749995344419828</v>
      </c>
      <c r="AA4" s="14">
        <v>7.2565597124713683</v>
      </c>
      <c r="AB4" s="14">
        <v>91.995940334084437</v>
      </c>
      <c r="AC4" s="14">
        <v>7.7773388207226937</v>
      </c>
      <c r="AD4" s="14">
        <v>8.218017815840243</v>
      </c>
      <c r="AE4" s="14">
        <v>11.8</v>
      </c>
      <c r="AF4" s="14">
        <v>8.6999999999999993</v>
      </c>
      <c r="AG4" s="14">
        <v>8.5</v>
      </c>
      <c r="AH4" s="14">
        <v>6.1000000000000005</v>
      </c>
      <c r="AI4" s="14">
        <v>10.399999999999999</v>
      </c>
      <c r="AJ4" s="14">
        <v>8.0070323355104591</v>
      </c>
      <c r="AK4" s="14">
        <v>7.8076202373516557</v>
      </c>
      <c r="AL4" s="14">
        <v>11.3</v>
      </c>
      <c r="AM4" s="14">
        <v>7.8000000000000016</v>
      </c>
      <c r="AN4" s="14">
        <v>7.7982959044692919</v>
      </c>
      <c r="AO4" s="14">
        <v>15.2</v>
      </c>
    </row>
    <row r="5" spans="1:41" x14ac:dyDescent="0.2">
      <c r="A5" s="11" t="s">
        <v>637</v>
      </c>
      <c r="B5" s="14">
        <v>640835.68660989252</v>
      </c>
      <c r="C5" s="14">
        <v>657613.50328933098</v>
      </c>
      <c r="D5" s="14">
        <v>87.182535120785758</v>
      </c>
      <c r="E5" s="20">
        <v>768649.2252822736</v>
      </c>
      <c r="F5" s="20">
        <v>428499.35416574392</v>
      </c>
      <c r="G5" s="20">
        <v>675275.76808395784</v>
      </c>
      <c r="H5" s="20">
        <v>477577.88493283704</v>
      </c>
      <c r="I5" s="20">
        <v>158887.15</v>
      </c>
      <c r="J5" s="20">
        <v>168724.25</v>
      </c>
      <c r="K5" s="20">
        <v>156761.59541045316</v>
      </c>
      <c r="L5" s="20">
        <v>399270.45124585915</v>
      </c>
      <c r="M5" s="20">
        <v>496168.65478857968</v>
      </c>
      <c r="N5" s="20">
        <v>728760.23201451905</v>
      </c>
      <c r="O5" s="20">
        <v>1506502.7812026276</v>
      </c>
      <c r="P5" s="20">
        <v>167949.81</v>
      </c>
      <c r="Q5" s="20">
        <v>37074.97</v>
      </c>
      <c r="R5" s="20">
        <v>86469.57</v>
      </c>
      <c r="S5" s="20">
        <v>136205.21</v>
      </c>
      <c r="T5" s="20">
        <v>201536.5</v>
      </c>
      <c r="U5" s="20">
        <v>431084.2</v>
      </c>
      <c r="V5" s="15">
        <f t="shared" si="0"/>
        <v>9.6101521374422756</v>
      </c>
      <c r="W5" s="14">
        <v>10.5</v>
      </c>
      <c r="X5" s="14">
        <v>17.520372526193249</v>
      </c>
      <c r="Y5" s="14">
        <f t="shared" si="1"/>
        <v>7.020372526193249</v>
      </c>
      <c r="Z5" s="14">
        <v>7.3240992711121651</v>
      </c>
      <c r="AA5" s="14">
        <v>10.196273255081083</v>
      </c>
      <c r="AB5" s="14">
        <v>82.479627473806744</v>
      </c>
      <c r="AC5" s="14">
        <v>15.509671906536823</v>
      </c>
      <c r="AD5" s="14">
        <v>19.557818051533154</v>
      </c>
      <c r="AE5" s="14">
        <v>31.9</v>
      </c>
      <c r="AF5" s="14">
        <v>19.899999999999999</v>
      </c>
      <c r="AG5" s="14">
        <v>18.600000000000001</v>
      </c>
      <c r="AH5" s="14">
        <v>13.3</v>
      </c>
      <c r="AI5" s="14">
        <v>12.2</v>
      </c>
      <c r="AJ5" s="14">
        <v>18.292957203444288</v>
      </c>
      <c r="AK5" s="14">
        <v>8.2425002411498021</v>
      </c>
      <c r="AL5" s="14">
        <v>17</v>
      </c>
      <c r="AM5" s="14">
        <v>17.599999999999998</v>
      </c>
      <c r="AN5" s="14">
        <v>14.79403727426514</v>
      </c>
      <c r="AO5" s="14">
        <v>16.8</v>
      </c>
    </row>
    <row r="6" spans="1:41" x14ac:dyDescent="0.2">
      <c r="A6" s="11" t="s">
        <v>638</v>
      </c>
      <c r="B6" s="14">
        <v>524438.62689451326</v>
      </c>
      <c r="C6" s="14">
        <v>543484.97006035619</v>
      </c>
      <c r="D6" s="14">
        <v>72.052044632452308</v>
      </c>
      <c r="E6" s="20">
        <v>627151.11326703115</v>
      </c>
      <c r="F6" s="20">
        <v>386500.52161115635</v>
      </c>
      <c r="G6" s="20">
        <v>574824.81442605553</v>
      </c>
      <c r="H6" s="20">
        <v>414093.43509719498</v>
      </c>
      <c r="I6" s="20">
        <v>161851.16</v>
      </c>
      <c r="J6" s="20">
        <v>159746.32999999999</v>
      </c>
      <c r="K6" s="20">
        <v>156152.33292737487</v>
      </c>
      <c r="L6" s="20">
        <v>317978.13868703652</v>
      </c>
      <c r="M6" s="20">
        <v>401781.42555781943</v>
      </c>
      <c r="N6" s="20">
        <v>545636.82277515263</v>
      </c>
      <c r="O6" s="20">
        <v>1303220.3493428973</v>
      </c>
      <c r="P6" s="20">
        <v>159781.70000000001</v>
      </c>
      <c r="Q6" s="20">
        <v>42420.41</v>
      </c>
      <c r="R6" s="20">
        <v>78521.039999999994</v>
      </c>
      <c r="S6" s="20">
        <v>113155.61</v>
      </c>
      <c r="T6" s="20">
        <v>174490.75</v>
      </c>
      <c r="U6" s="20">
        <v>454858</v>
      </c>
      <c r="V6" s="15">
        <f t="shared" si="0"/>
        <v>8.3458269557139051</v>
      </c>
      <c r="W6" s="14">
        <v>15.9</v>
      </c>
      <c r="X6" s="14">
        <v>16.571024211559774</v>
      </c>
      <c r="Y6" s="14">
        <f t="shared" si="1"/>
        <v>0.67102421155977332</v>
      </c>
      <c r="Z6" s="14">
        <v>4.2675960108627624</v>
      </c>
      <c r="AA6" s="14">
        <v>12.303428200697009</v>
      </c>
      <c r="AB6" s="14">
        <v>83.428975788440226</v>
      </c>
      <c r="AC6" s="14">
        <v>15.376850506917851</v>
      </c>
      <c r="AD6" s="14">
        <v>17.71445911431919</v>
      </c>
      <c r="AE6" s="14">
        <v>28.5</v>
      </c>
      <c r="AF6" s="14">
        <v>24.5</v>
      </c>
      <c r="AG6" s="14">
        <v>16.2</v>
      </c>
      <c r="AH6" s="14">
        <v>14.5</v>
      </c>
      <c r="AI6" s="14">
        <v>8.5</v>
      </c>
      <c r="AJ6" s="14">
        <v>17.741875123630706</v>
      </c>
      <c r="AK6" s="14">
        <v>11.723781769891918</v>
      </c>
      <c r="AL6" s="14">
        <v>9.3000000000000007</v>
      </c>
      <c r="AM6" s="14">
        <v>16.7</v>
      </c>
      <c r="AN6" s="14">
        <v>13.842179776955366</v>
      </c>
      <c r="AO6" s="14">
        <v>20</v>
      </c>
    </row>
    <row r="7" spans="1:41" x14ac:dyDescent="0.2">
      <c r="A7" s="11" t="s">
        <v>639</v>
      </c>
      <c r="B7" s="14">
        <v>618370.61552624428</v>
      </c>
      <c r="C7" s="14">
        <v>636503.82992766087</v>
      </c>
      <c r="D7" s="14">
        <v>84.383938635104428</v>
      </c>
      <c r="E7" s="20">
        <v>741208.24282685202</v>
      </c>
      <c r="F7" s="20">
        <v>451429.39518060209</v>
      </c>
      <c r="G7" s="20">
        <v>637559.30742364947</v>
      </c>
      <c r="H7" s="20">
        <v>624057.05830415979</v>
      </c>
      <c r="I7" s="20">
        <v>137635.32999999999</v>
      </c>
      <c r="J7" s="20">
        <v>183633.02</v>
      </c>
      <c r="K7" s="20">
        <v>181244.50773390153</v>
      </c>
      <c r="L7" s="20">
        <v>331713.76667270932</v>
      </c>
      <c r="M7" s="20">
        <v>450591.59069280833</v>
      </c>
      <c r="N7" s="20">
        <v>665258.51776297251</v>
      </c>
      <c r="O7" s="20">
        <v>1553825.8270977738</v>
      </c>
      <c r="P7" s="20">
        <v>182221.63</v>
      </c>
      <c r="Q7" s="20">
        <v>48377.59</v>
      </c>
      <c r="R7" s="20">
        <v>86920.54</v>
      </c>
      <c r="S7" s="20">
        <v>132400.34</v>
      </c>
      <c r="T7" s="20">
        <v>203597.88</v>
      </c>
      <c r="U7" s="20">
        <v>542056.31000000006</v>
      </c>
      <c r="V7" s="15">
        <f t="shared" si="0"/>
        <v>8.5730919326894064</v>
      </c>
      <c r="W7" s="14">
        <v>15.3</v>
      </c>
      <c r="X7" s="14">
        <v>15.052184051370382</v>
      </c>
      <c r="Y7" s="14">
        <f t="shared" si="1"/>
        <v>-0.24781594862961853</v>
      </c>
      <c r="Z7" s="14">
        <v>3.4406015284778504</v>
      </c>
      <c r="AA7" s="14">
        <v>11.611582522892531</v>
      </c>
      <c r="AB7" s="14">
        <v>84.947815948629625</v>
      </c>
      <c r="AC7" s="14">
        <v>13.796662332194447</v>
      </c>
      <c r="AD7" s="14">
        <v>16.177644477250031</v>
      </c>
      <c r="AE7" s="14">
        <v>24.1</v>
      </c>
      <c r="AF7" s="14">
        <v>22.9</v>
      </c>
      <c r="AG7" s="14">
        <v>15.7</v>
      </c>
      <c r="AH7" s="14">
        <v>12.600000000000001</v>
      </c>
      <c r="AI7" s="14">
        <v>7.8999999999999995</v>
      </c>
      <c r="AJ7" s="14">
        <v>15.945238471534998</v>
      </c>
      <c r="AK7" s="14">
        <v>5.1214913372941053</v>
      </c>
      <c r="AL7" s="14">
        <v>15.5</v>
      </c>
      <c r="AM7" s="14">
        <v>15.100000000000001</v>
      </c>
      <c r="AN7" s="14">
        <v>12.71739458513175</v>
      </c>
      <c r="AO7" s="14">
        <v>19.900000000000002</v>
      </c>
    </row>
    <row r="8" spans="1:41" x14ac:dyDescent="0.2">
      <c r="A8" s="11" t="s">
        <v>640</v>
      </c>
      <c r="B8" s="14">
        <v>560543.20688963588</v>
      </c>
      <c r="C8" s="14">
        <v>580144.97002831905</v>
      </c>
      <c r="D8" s="14">
        <v>76.912212069325534</v>
      </c>
      <c r="E8" s="20">
        <v>626581.60558401351</v>
      </c>
      <c r="F8" s="20">
        <v>465012.54795399989</v>
      </c>
      <c r="G8" s="20">
        <v>647380.54260335746</v>
      </c>
      <c r="H8" s="20">
        <v>421936.86714368337</v>
      </c>
      <c r="I8" s="20">
        <v>154516.64000000001</v>
      </c>
      <c r="J8" s="20">
        <v>169170.69</v>
      </c>
      <c r="K8" s="20">
        <v>176780.40600116333</v>
      </c>
      <c r="L8" s="20">
        <v>319364.73266689462</v>
      </c>
      <c r="M8" s="20">
        <v>437384.84186957736</v>
      </c>
      <c r="N8" s="20">
        <v>596534.40699354012</v>
      </c>
      <c r="O8" s="20">
        <v>1370356.7106097073</v>
      </c>
      <c r="P8" s="20">
        <v>168901.28</v>
      </c>
      <c r="Q8" s="20">
        <v>47546.17</v>
      </c>
      <c r="R8" s="20">
        <v>83860.539999999994</v>
      </c>
      <c r="S8" s="20">
        <v>120792.92</v>
      </c>
      <c r="T8" s="20">
        <v>185952.47</v>
      </c>
      <c r="U8" s="20">
        <v>466694.88</v>
      </c>
      <c r="V8" s="15">
        <f t="shared" si="0"/>
        <v>7.7517454655053202</v>
      </c>
      <c r="W8" s="14">
        <v>11.4</v>
      </c>
      <c r="X8" s="14">
        <v>12.787999528523191</v>
      </c>
      <c r="Y8" s="14">
        <f t="shared" si="1"/>
        <v>1.3879995285231903</v>
      </c>
      <c r="Z8" s="14">
        <v>2.913102664075085</v>
      </c>
      <c r="AA8" s="14">
        <v>9.8748968644481057</v>
      </c>
      <c r="AB8" s="14">
        <v>87.212000471476813</v>
      </c>
      <c r="AC8" s="14">
        <v>12.142306006972888</v>
      </c>
      <c r="AD8" s="14">
        <v>13.396669465309548</v>
      </c>
      <c r="AE8" s="14">
        <v>19.2</v>
      </c>
      <c r="AF8" s="14">
        <v>17.899999999999999</v>
      </c>
      <c r="AG8" s="14">
        <v>13.999999999999998</v>
      </c>
      <c r="AH8" s="14">
        <v>10.700000000000001</v>
      </c>
      <c r="AI8" s="14">
        <v>7.7</v>
      </c>
      <c r="AJ8" s="14">
        <v>15.213856428740348</v>
      </c>
      <c r="AK8" s="14">
        <v>6.890782290134446</v>
      </c>
      <c r="AL8" s="14">
        <v>16.599999999999998</v>
      </c>
      <c r="AM8" s="14">
        <v>12.6</v>
      </c>
      <c r="AN8" s="14">
        <v>10.737579321465532</v>
      </c>
      <c r="AO8" s="14">
        <v>16.2</v>
      </c>
    </row>
    <row r="9" spans="1:41" x14ac:dyDescent="0.2">
      <c r="A9" s="11" t="s">
        <v>641</v>
      </c>
      <c r="B9" s="14">
        <v>495736.61679645756</v>
      </c>
      <c r="C9" s="14">
        <v>519683.62188339641</v>
      </c>
      <c r="D9" s="14">
        <v>68.896601711982242</v>
      </c>
      <c r="E9" s="20">
        <v>566491.64344603801</v>
      </c>
      <c r="F9" s="20">
        <v>412256.80862385116</v>
      </c>
      <c r="G9" s="20">
        <v>588401.92714324978</v>
      </c>
      <c r="H9" s="20">
        <v>379719.22532217763</v>
      </c>
      <c r="I9" s="20">
        <v>110182.18</v>
      </c>
      <c r="J9" s="20">
        <v>149269.92000000001</v>
      </c>
      <c r="K9" s="20">
        <v>145729.32298606905</v>
      </c>
      <c r="L9" s="20">
        <v>251341.56232094162</v>
      </c>
      <c r="M9" s="20">
        <v>349135.38114494266</v>
      </c>
      <c r="N9" s="20">
        <v>477535.80155841494</v>
      </c>
      <c r="O9" s="20">
        <v>1375558.9743379883</v>
      </c>
      <c r="P9" s="20">
        <v>148710.57999999999</v>
      </c>
      <c r="Q9" s="20">
        <v>39451.620000000003</v>
      </c>
      <c r="R9" s="20">
        <v>69542.14</v>
      </c>
      <c r="S9" s="20">
        <v>101323.18</v>
      </c>
      <c r="T9" s="20">
        <v>154189.64000000001</v>
      </c>
      <c r="U9" s="20">
        <v>465483.07</v>
      </c>
      <c r="V9" s="15">
        <f t="shared" si="0"/>
        <v>9.4391365179778166</v>
      </c>
      <c r="W9" s="14">
        <v>17.7</v>
      </c>
      <c r="X9" s="14">
        <v>20.743699064139129</v>
      </c>
      <c r="Y9" s="14">
        <f t="shared" si="1"/>
        <v>3.0436990641391297</v>
      </c>
      <c r="Z9" s="14">
        <v>4.905967685012028</v>
      </c>
      <c r="AA9" s="14">
        <v>15.837731379127099</v>
      </c>
      <c r="AB9" s="14">
        <v>79.256300935860878</v>
      </c>
      <c r="AC9" s="14">
        <v>19.171037092534508</v>
      </c>
      <c r="AD9" s="14">
        <v>22.190633823386232</v>
      </c>
      <c r="AE9" s="14">
        <v>30.700000000000003</v>
      </c>
      <c r="AF9" s="14">
        <v>27.8</v>
      </c>
      <c r="AG9" s="14">
        <v>22.700000000000003</v>
      </c>
      <c r="AH9" s="14">
        <v>17.8</v>
      </c>
      <c r="AI9" s="14">
        <v>8</v>
      </c>
      <c r="AJ9" s="14">
        <v>24.391761850176636</v>
      </c>
      <c r="AK9" s="14">
        <v>13.345800591427071</v>
      </c>
      <c r="AL9" s="14">
        <v>22.2</v>
      </c>
      <c r="AM9" s="14">
        <v>20</v>
      </c>
      <c r="AN9" s="14">
        <v>16.77290061350531</v>
      </c>
      <c r="AO9" s="14">
        <v>17.8</v>
      </c>
    </row>
    <row r="10" spans="1:41" x14ac:dyDescent="0.2">
      <c r="A10" s="11" t="s">
        <v>642</v>
      </c>
      <c r="B10" s="14">
        <v>517695.7636152273</v>
      </c>
      <c r="C10" s="14">
        <v>519683.62188339641</v>
      </c>
      <c r="D10" s="14">
        <v>68.896601711982242</v>
      </c>
      <c r="E10" s="20">
        <v>596684.45146738074</v>
      </c>
      <c r="F10" s="20">
        <v>426779.18783722457</v>
      </c>
      <c r="G10" s="20">
        <v>575934.66757305479</v>
      </c>
      <c r="H10" s="20">
        <v>375943.47552387678</v>
      </c>
      <c r="I10" s="20">
        <v>127540.73</v>
      </c>
      <c r="J10" s="20">
        <v>154838.43</v>
      </c>
      <c r="K10" s="20">
        <v>149930.59019216016</v>
      </c>
      <c r="L10" s="20">
        <v>270477.52484754467</v>
      </c>
      <c r="M10" s="20">
        <v>388233.49607497599</v>
      </c>
      <c r="N10" s="20">
        <v>577204.48221343872</v>
      </c>
      <c r="O10" s="20">
        <v>1327254.5830004993</v>
      </c>
      <c r="P10" s="20">
        <v>153732.79</v>
      </c>
      <c r="Q10" s="20">
        <v>39151.53</v>
      </c>
      <c r="R10" s="20">
        <v>69940.399999999994</v>
      </c>
      <c r="S10" s="20">
        <v>106937.75</v>
      </c>
      <c r="T10" s="20">
        <v>169565.36</v>
      </c>
      <c r="U10" s="20">
        <v>442195.79</v>
      </c>
      <c r="V10" s="15">
        <f t="shared" si="0"/>
        <v>8.8524602037476754</v>
      </c>
      <c r="W10" s="14">
        <v>20.7</v>
      </c>
      <c r="X10" s="14">
        <v>20.971456742871474</v>
      </c>
      <c r="Y10" s="14">
        <f t="shared" si="1"/>
        <v>0.27145674287147514</v>
      </c>
      <c r="Z10" s="14">
        <v>5.1560991568740864</v>
      </c>
      <c r="AA10" s="14">
        <v>15.815357585997386</v>
      </c>
      <c r="AB10" s="14">
        <v>79.028543257128518</v>
      </c>
      <c r="AC10" s="14">
        <v>20.543823352353169</v>
      </c>
      <c r="AD10" s="14">
        <v>21.368859706956869</v>
      </c>
      <c r="AE10" s="14">
        <v>30.3</v>
      </c>
      <c r="AF10" s="14">
        <v>29.2</v>
      </c>
      <c r="AG10" s="14">
        <v>22.3</v>
      </c>
      <c r="AH10" s="14">
        <v>17.900000000000002</v>
      </c>
      <c r="AI10" s="14">
        <v>11.5</v>
      </c>
      <c r="AJ10" s="14">
        <v>21.575697143985703</v>
      </c>
      <c r="AK10" s="14">
        <v>17.92203135398276</v>
      </c>
      <c r="AL10" s="14">
        <v>21.6</v>
      </c>
      <c r="AM10" s="14">
        <v>20.8</v>
      </c>
      <c r="AN10" s="14">
        <v>17.664804648567113</v>
      </c>
      <c r="AO10" s="14">
        <v>17.399999999999999</v>
      </c>
    </row>
    <row r="11" spans="1:41" x14ac:dyDescent="0.2">
      <c r="A11" s="11" t="s">
        <v>643</v>
      </c>
      <c r="B11" s="14">
        <v>431218.85001244384</v>
      </c>
      <c r="C11" s="14">
        <v>463517.04314491717</v>
      </c>
      <c r="D11" s="14">
        <v>61.450366652956362</v>
      </c>
      <c r="E11" s="20">
        <v>525695.47159231384</v>
      </c>
      <c r="F11" s="20">
        <v>314082.71156228665</v>
      </c>
      <c r="G11" s="20">
        <v>527788.24713654455</v>
      </c>
      <c r="H11" s="20">
        <v>329505.09022358211</v>
      </c>
      <c r="I11" s="20">
        <v>92157.29</v>
      </c>
      <c r="J11" s="20">
        <v>155724.06</v>
      </c>
      <c r="K11" s="20">
        <v>105565.43551123125</v>
      </c>
      <c r="L11" s="20">
        <v>216384.61772268135</v>
      </c>
      <c r="M11" s="20">
        <v>314699.48373945727</v>
      </c>
      <c r="N11" s="20">
        <v>434730.42936982436</v>
      </c>
      <c r="O11" s="20">
        <v>1247534.0253611736</v>
      </c>
      <c r="P11" s="20">
        <v>136646.96</v>
      </c>
      <c r="Q11" s="20">
        <v>30232.71</v>
      </c>
      <c r="R11" s="20">
        <v>55404.88</v>
      </c>
      <c r="S11" s="20">
        <v>85389.78</v>
      </c>
      <c r="T11" s="20">
        <v>130481.89</v>
      </c>
      <c r="U11" s="20">
        <v>431195.4</v>
      </c>
      <c r="V11" s="15">
        <f t="shared" si="0"/>
        <v>11.817637272272199</v>
      </c>
      <c r="W11" s="14">
        <v>20.100000000000001</v>
      </c>
      <c r="X11" s="14">
        <v>27.102308142164198</v>
      </c>
      <c r="Y11" s="14">
        <f t="shared" si="1"/>
        <v>7.0023081421641962</v>
      </c>
      <c r="Z11" s="14">
        <v>9.0279374046470746</v>
      </c>
      <c r="AA11" s="14">
        <v>18.074370737517121</v>
      </c>
      <c r="AB11" s="14">
        <v>72.897691857835795</v>
      </c>
      <c r="AC11" s="14">
        <v>26.442912295204508</v>
      </c>
      <c r="AD11" s="14">
        <v>27.72649985327692</v>
      </c>
      <c r="AE11" s="14">
        <v>38.1</v>
      </c>
      <c r="AF11" s="14">
        <v>36.1</v>
      </c>
      <c r="AG11" s="14">
        <v>29.400000000000002</v>
      </c>
      <c r="AH11" s="14">
        <v>24.400000000000002</v>
      </c>
      <c r="AI11" s="14">
        <v>15.2</v>
      </c>
      <c r="AJ11" s="14">
        <v>27.822164479995955</v>
      </c>
      <c r="AK11" s="14">
        <v>25.597401567518272</v>
      </c>
      <c r="AL11" s="14">
        <v>30.4</v>
      </c>
      <c r="AM11" s="14">
        <v>25.900000000000002</v>
      </c>
      <c r="AN11" s="14">
        <v>22.887050581518448</v>
      </c>
      <c r="AO11" s="14">
        <v>16.400000000000002</v>
      </c>
    </row>
    <row r="12" spans="1:41" x14ac:dyDescent="0.2">
      <c r="A12" s="11" t="s">
        <v>644</v>
      </c>
      <c r="B12" s="14">
        <v>445063.19381542358</v>
      </c>
      <c r="C12" s="14">
        <v>472960.52914437762</v>
      </c>
      <c r="D12" s="14">
        <v>62.702328551081159</v>
      </c>
      <c r="E12" s="20">
        <v>537838.84991727397</v>
      </c>
      <c r="F12" s="20">
        <v>337797.97692570649</v>
      </c>
      <c r="G12" s="20">
        <v>524473.62534651323</v>
      </c>
      <c r="H12" s="20">
        <v>361852.64320713992</v>
      </c>
      <c r="I12" s="20">
        <v>105203.83</v>
      </c>
      <c r="J12" s="20">
        <v>149498.95000000001</v>
      </c>
      <c r="K12" s="20">
        <v>121323.39413801061</v>
      </c>
      <c r="L12" s="20">
        <v>255411.32734991465</v>
      </c>
      <c r="M12" s="20">
        <v>344228.17244251142</v>
      </c>
      <c r="N12" s="20">
        <v>488128.19295537466</v>
      </c>
      <c r="O12" s="20">
        <v>1148029.6934733</v>
      </c>
      <c r="P12" s="20">
        <v>142125.16</v>
      </c>
      <c r="Q12" s="20">
        <v>36374.230000000003</v>
      </c>
      <c r="R12" s="20">
        <v>64013.71</v>
      </c>
      <c r="S12" s="20">
        <v>97841.4</v>
      </c>
      <c r="T12" s="20">
        <v>156861.48000000001</v>
      </c>
      <c r="U12" s="20">
        <v>415681.99</v>
      </c>
      <c r="V12" s="15">
        <f t="shared" si="0"/>
        <v>9.4625583271052118</v>
      </c>
      <c r="W12" s="14">
        <v>18.8</v>
      </c>
      <c r="X12" s="14">
        <v>20.426851013633996</v>
      </c>
      <c r="Y12" s="14">
        <f t="shared" si="1"/>
        <v>1.6268510136339955</v>
      </c>
      <c r="Z12" s="14">
        <v>6.1106081803966754</v>
      </c>
      <c r="AA12" s="14">
        <v>14.31624283323732</v>
      </c>
      <c r="AB12" s="14">
        <v>79.573148986366007</v>
      </c>
      <c r="AC12" s="14">
        <v>18.772386274807204</v>
      </c>
      <c r="AD12" s="14">
        <v>21.895519605609294</v>
      </c>
      <c r="AE12" s="14">
        <v>28.2</v>
      </c>
      <c r="AF12" s="14">
        <v>26.1</v>
      </c>
      <c r="AG12" s="14">
        <v>22.5</v>
      </c>
      <c r="AH12" s="14">
        <v>17.3</v>
      </c>
      <c r="AI12" s="14">
        <v>11.2</v>
      </c>
      <c r="AJ12" s="14">
        <v>21.150868982095027</v>
      </c>
      <c r="AK12" s="14">
        <v>18.820579380005121</v>
      </c>
      <c r="AL12" s="14">
        <v>23.299999999999997</v>
      </c>
      <c r="AM12" s="14">
        <v>19.399999999999999</v>
      </c>
      <c r="AN12" s="14">
        <v>16.772453042859649</v>
      </c>
      <c r="AO12" s="14">
        <v>18.2</v>
      </c>
    </row>
    <row r="13" spans="1:41" x14ac:dyDescent="0.2">
      <c r="A13" s="11" t="s">
        <v>645</v>
      </c>
      <c r="B13" s="14">
        <v>553769.68900310271</v>
      </c>
      <c r="C13" s="14">
        <v>585014.31151474349</v>
      </c>
      <c r="D13" s="14">
        <v>77.557760758687721</v>
      </c>
      <c r="E13" s="20">
        <v>650150.99801006308</v>
      </c>
      <c r="F13" s="20">
        <v>443184.60249554366</v>
      </c>
      <c r="G13" s="20">
        <v>587925.50573439896</v>
      </c>
      <c r="H13" s="20">
        <v>578298.28661538684</v>
      </c>
      <c r="I13" s="20">
        <v>139166.92000000001</v>
      </c>
      <c r="J13" s="20">
        <v>184493.9</v>
      </c>
      <c r="K13" s="20">
        <v>161580.27210899041</v>
      </c>
      <c r="L13" s="20">
        <v>298734.49070535658</v>
      </c>
      <c r="M13" s="20">
        <v>422858.02867306239</v>
      </c>
      <c r="N13" s="20">
        <v>607457.88523458072</v>
      </c>
      <c r="O13" s="20">
        <v>1433633.6005434196</v>
      </c>
      <c r="P13" s="20">
        <v>175443.36</v>
      </c>
      <c r="Q13" s="20">
        <v>46244.88</v>
      </c>
      <c r="R13" s="20">
        <v>75961.73</v>
      </c>
      <c r="S13" s="20">
        <v>116714.97</v>
      </c>
      <c r="T13" s="20">
        <v>183415.88</v>
      </c>
      <c r="U13" s="20">
        <v>524949.15</v>
      </c>
      <c r="V13" s="15">
        <f t="shared" si="0"/>
        <v>8.872578204203009</v>
      </c>
      <c r="W13" s="14">
        <v>11.8</v>
      </c>
      <c r="X13" s="14">
        <v>14.195840045032254</v>
      </c>
      <c r="Y13" s="14">
        <f t="shared" si="1"/>
        <v>2.3958400450322532</v>
      </c>
      <c r="Z13" s="14">
        <v>2.435812704020988</v>
      </c>
      <c r="AA13" s="14">
        <v>11.760027341011266</v>
      </c>
      <c r="AB13" s="14">
        <v>85.804159954967758</v>
      </c>
      <c r="AC13" s="14">
        <v>13.81025228956125</v>
      </c>
      <c r="AD13" s="14">
        <v>14.563163963787138</v>
      </c>
      <c r="AE13" s="14">
        <v>19.899999999999999</v>
      </c>
      <c r="AF13" s="14">
        <v>20</v>
      </c>
      <c r="AG13" s="14">
        <v>16.3</v>
      </c>
      <c r="AH13" s="14">
        <v>11.2</v>
      </c>
      <c r="AI13" s="14">
        <v>8.5</v>
      </c>
      <c r="AJ13" s="14">
        <v>17.666881998277347</v>
      </c>
      <c r="AK13" s="14">
        <v>6.0885856308205568</v>
      </c>
      <c r="AL13" s="14">
        <v>13.3</v>
      </c>
      <c r="AM13" s="14">
        <v>14.200000000000001</v>
      </c>
      <c r="AN13" s="14">
        <v>12.312658320710829</v>
      </c>
      <c r="AO13" s="14">
        <v>18.399999999999999</v>
      </c>
    </row>
    <row r="14" spans="1:41" x14ac:dyDescent="0.2">
      <c r="A14" s="11" t="s">
        <v>646</v>
      </c>
      <c r="B14" s="14">
        <v>742670.29928042251</v>
      </c>
      <c r="C14" s="14">
        <v>763353.40331785474</v>
      </c>
      <c r="D14" s="14">
        <v>101.20090989836267</v>
      </c>
      <c r="E14" s="20">
        <v>873680.41181524156</v>
      </c>
      <c r="F14" s="20">
        <v>504164.17808381811</v>
      </c>
      <c r="G14" s="20">
        <v>788776.64135219459</v>
      </c>
      <c r="H14" s="20">
        <v>639729.474231089</v>
      </c>
      <c r="I14" s="20">
        <v>179499.92</v>
      </c>
      <c r="J14" s="20">
        <v>240117.01</v>
      </c>
      <c r="K14" s="20">
        <v>143849.25205283827</v>
      </c>
      <c r="L14" s="20">
        <v>296978.21267605631</v>
      </c>
      <c r="M14" s="20">
        <v>564189.84140735504</v>
      </c>
      <c r="N14" s="20">
        <v>789385.93856534094</v>
      </c>
      <c r="O14" s="20">
        <v>2021876.2194646338</v>
      </c>
      <c r="P14" s="20">
        <v>227016.07</v>
      </c>
      <c r="Q14" s="20">
        <v>41974.91</v>
      </c>
      <c r="R14" s="20">
        <v>86806.95</v>
      </c>
      <c r="S14" s="20">
        <v>138745.26</v>
      </c>
      <c r="T14" s="20">
        <v>246037.01</v>
      </c>
      <c r="U14" s="20">
        <v>820094.2</v>
      </c>
      <c r="V14" s="15">
        <f t="shared" si="0"/>
        <v>14.055521253054303</v>
      </c>
      <c r="W14" s="14">
        <v>9.1999999999999993</v>
      </c>
      <c r="X14" s="14">
        <v>15.106571273204175</v>
      </c>
      <c r="Y14" s="14">
        <f t="shared" si="1"/>
        <v>5.9065712732041753</v>
      </c>
      <c r="Z14" s="14">
        <v>5.1990147888300084</v>
      </c>
      <c r="AA14" s="14">
        <v>9.907556484374167</v>
      </c>
      <c r="AB14" s="14">
        <v>84.893428726795833</v>
      </c>
      <c r="AC14" s="14">
        <v>14.795587280986371</v>
      </c>
      <c r="AD14" s="14">
        <v>15.408877767731354</v>
      </c>
      <c r="AE14" s="14">
        <v>27.3</v>
      </c>
      <c r="AF14" s="14">
        <v>23.5</v>
      </c>
      <c r="AG14" s="14">
        <v>13.8</v>
      </c>
      <c r="AH14" s="14">
        <v>10.9</v>
      </c>
      <c r="AI14" s="14">
        <v>9.6000000000000014</v>
      </c>
      <c r="AJ14" s="14">
        <v>16.269286432653864</v>
      </c>
      <c r="AK14" s="14">
        <v>7.3696237656084227</v>
      </c>
      <c r="AL14" s="14">
        <v>22.900000000000002</v>
      </c>
      <c r="AM14" s="14">
        <v>12.6</v>
      </c>
      <c r="AN14" s="14">
        <v>11.626670447697705</v>
      </c>
      <c r="AO14" s="14">
        <v>17.599999999999998</v>
      </c>
    </row>
    <row r="15" spans="1:41" x14ac:dyDescent="0.2">
      <c r="A15" s="11" t="s">
        <v>647</v>
      </c>
      <c r="B15" s="14">
        <v>750053.19219073642</v>
      </c>
      <c r="C15" s="14">
        <v>762561.22442818736</v>
      </c>
      <c r="D15" s="14">
        <v>101.09588747481918</v>
      </c>
      <c r="E15" s="20">
        <v>905756.26836176589</v>
      </c>
      <c r="F15" s="20">
        <v>462658.11727805808</v>
      </c>
      <c r="G15" s="20">
        <v>767836.60818009172</v>
      </c>
      <c r="H15" s="20">
        <v>659212.5313067151</v>
      </c>
      <c r="I15" s="20">
        <v>162883.17000000001</v>
      </c>
      <c r="J15" s="20">
        <v>263649.89</v>
      </c>
      <c r="K15" s="20">
        <v>182235.67582970165</v>
      </c>
      <c r="L15" s="20">
        <v>381095.88886474742</v>
      </c>
      <c r="M15" s="20">
        <v>606495.37838425569</v>
      </c>
      <c r="N15" s="20">
        <v>736394.5404169918</v>
      </c>
      <c r="O15" s="20">
        <v>1907424.2042595453</v>
      </c>
      <c r="P15" s="20">
        <v>241022.83</v>
      </c>
      <c r="Q15" s="20">
        <v>50635.76</v>
      </c>
      <c r="R15" s="20">
        <v>112574.2</v>
      </c>
      <c r="S15" s="20">
        <v>169436.44</v>
      </c>
      <c r="T15" s="20">
        <v>242309.93</v>
      </c>
      <c r="U15" s="20">
        <v>752071.05</v>
      </c>
      <c r="V15" s="15">
        <f t="shared" si="0"/>
        <v>10.466799080779463</v>
      </c>
      <c r="W15" s="14">
        <v>6.3</v>
      </c>
      <c r="X15" s="14">
        <v>9.0644093251868796</v>
      </c>
      <c r="Y15" s="14">
        <f t="shared" si="1"/>
        <v>2.7644093251868798</v>
      </c>
      <c r="Z15" s="14">
        <v>3.0050858449670614</v>
      </c>
      <c r="AA15" s="14">
        <v>6.0593234802198177</v>
      </c>
      <c r="AB15" s="14">
        <v>90.935590674813113</v>
      </c>
      <c r="AC15" s="14">
        <v>9.1301053791583442</v>
      </c>
      <c r="AD15" s="14">
        <v>8.9998646636892676</v>
      </c>
      <c r="AE15" s="14">
        <v>15.099999999999998</v>
      </c>
      <c r="AF15" s="14">
        <v>11.399999999999999</v>
      </c>
      <c r="AG15" s="14">
        <v>9.8000000000000007</v>
      </c>
      <c r="AH15" s="14">
        <v>7.7</v>
      </c>
      <c r="AI15" s="14">
        <v>5.8</v>
      </c>
      <c r="AJ15" s="14">
        <v>8.8546972269383133</v>
      </c>
      <c r="AK15" s="14">
        <v>14.848780487804879</v>
      </c>
      <c r="AL15" s="14">
        <v>16.7</v>
      </c>
      <c r="AM15" s="14">
        <v>6.9</v>
      </c>
      <c r="AN15" s="14">
        <v>7.8511304041249828</v>
      </c>
      <c r="AO15" s="14">
        <v>19.8</v>
      </c>
    </row>
    <row r="16" spans="1:41" x14ac:dyDescent="0.2">
      <c r="A16" s="11" t="s">
        <v>648</v>
      </c>
      <c r="B16" s="14">
        <v>995758.84863779054</v>
      </c>
      <c r="C16" s="14">
        <v>1008483.061415785</v>
      </c>
      <c r="D16" s="14">
        <v>133.69875995675233</v>
      </c>
      <c r="E16" s="20">
        <v>1181482.7806004358</v>
      </c>
      <c r="F16" s="20">
        <v>676215.69614433742</v>
      </c>
      <c r="G16" s="20">
        <v>1015528.1936032225</v>
      </c>
      <c r="H16" s="20">
        <v>770360.95041184942</v>
      </c>
      <c r="I16" s="20">
        <v>176638.61</v>
      </c>
      <c r="J16" s="20">
        <v>277410.37</v>
      </c>
      <c r="K16" s="20">
        <v>213666.03661873325</v>
      </c>
      <c r="L16" s="20">
        <v>398592.19033669174</v>
      </c>
      <c r="M16" s="20">
        <v>607677.73123634618</v>
      </c>
      <c r="N16" s="20">
        <v>945453.41416358168</v>
      </c>
      <c r="O16" s="20">
        <v>2877439.1645210856</v>
      </c>
      <c r="P16" s="20">
        <v>273226.53000000003</v>
      </c>
      <c r="Q16" s="20">
        <v>53602.84</v>
      </c>
      <c r="R16" s="20">
        <v>103088.54</v>
      </c>
      <c r="S16" s="20">
        <v>164042.26999999999</v>
      </c>
      <c r="T16" s="20">
        <v>279015.77</v>
      </c>
      <c r="U16" s="20">
        <v>963999.93</v>
      </c>
      <c r="V16" s="15">
        <f t="shared" si="0"/>
        <v>13.466993678811024</v>
      </c>
      <c r="W16" s="14">
        <v>10.6</v>
      </c>
      <c r="X16" s="14">
        <v>11.545605241745434</v>
      </c>
      <c r="Y16" s="14">
        <f t="shared" si="1"/>
        <v>0.94560524174543481</v>
      </c>
      <c r="Z16" s="14">
        <v>2.6967868514163209</v>
      </c>
      <c r="AA16" s="14">
        <v>8.8488183903291127</v>
      </c>
      <c r="AB16" s="14">
        <v>88.454394758254566</v>
      </c>
      <c r="AC16" s="14">
        <v>11.229324611679273</v>
      </c>
      <c r="AD16" s="14">
        <v>11.840581000324502</v>
      </c>
      <c r="AE16" s="14">
        <v>20.6</v>
      </c>
      <c r="AF16" s="14">
        <v>17.700000000000003</v>
      </c>
      <c r="AG16" s="14">
        <v>11.5</v>
      </c>
      <c r="AH16" s="14">
        <v>9.6</v>
      </c>
      <c r="AI16" s="14">
        <v>6.1000000000000005</v>
      </c>
      <c r="AJ16" s="14">
        <v>11.740684679845014</v>
      </c>
      <c r="AK16" s="14">
        <v>5.4075435473678626</v>
      </c>
      <c r="AL16" s="14">
        <v>13.8</v>
      </c>
      <c r="AM16" s="14">
        <v>11.5</v>
      </c>
      <c r="AN16" s="14">
        <v>12.741847704295601</v>
      </c>
      <c r="AO16" s="14">
        <v>17.8</v>
      </c>
    </row>
    <row r="17" spans="1:41" s="64" customFormat="1" x14ac:dyDescent="0.2">
      <c r="A17" s="60" t="s">
        <v>649</v>
      </c>
      <c r="B17" s="66">
        <v>735503.10044136259</v>
      </c>
      <c r="C17" s="66">
        <v>754294.72171128308</v>
      </c>
      <c r="D17" s="66">
        <v>99.999963106116709</v>
      </c>
      <c r="E17" s="67">
        <v>862834.34917197388</v>
      </c>
      <c r="F17" s="67">
        <v>534862.50615977426</v>
      </c>
      <c r="G17" s="67">
        <v>798558.20497218135</v>
      </c>
      <c r="H17" s="67">
        <v>459757.05396742938</v>
      </c>
      <c r="I17" s="67">
        <v>138265.04</v>
      </c>
      <c r="J17" s="67">
        <v>214652.69</v>
      </c>
      <c r="K17" s="67">
        <v>172443.95008702463</v>
      </c>
      <c r="L17" s="67">
        <v>330372.5827198351</v>
      </c>
      <c r="M17" s="67">
        <v>479083.72646062693</v>
      </c>
      <c r="N17" s="67">
        <v>732051.40301461273</v>
      </c>
      <c r="O17" s="67">
        <v>2057758.9431179482</v>
      </c>
      <c r="P17" s="67">
        <v>208094.68</v>
      </c>
      <c r="Q17" s="67">
        <v>47557.82</v>
      </c>
      <c r="R17" s="67">
        <v>88146.64</v>
      </c>
      <c r="S17" s="67">
        <v>136444.47</v>
      </c>
      <c r="T17" s="67">
        <v>220738.64</v>
      </c>
      <c r="U17" s="67">
        <v>667296.06000000006</v>
      </c>
      <c r="V17" s="68">
        <f t="shared" si="0"/>
        <v>11.932914677954725</v>
      </c>
      <c r="W17" s="66">
        <v>13.7</v>
      </c>
      <c r="X17" s="66">
        <v>15.129379264763836</v>
      </c>
      <c r="Y17" s="66">
        <f t="shared" si="1"/>
        <v>1.4293792647638366</v>
      </c>
      <c r="Z17" s="66">
        <v>3.7411395578620907</v>
      </c>
      <c r="AA17" s="66">
        <v>11.388239706901745</v>
      </c>
      <c r="AB17" s="66">
        <v>84.870620735236173</v>
      </c>
      <c r="AC17" s="66">
        <v>14.487023996479049</v>
      </c>
      <c r="AD17" s="66">
        <v>15.727801821666755</v>
      </c>
      <c r="AE17" s="66">
        <v>24</v>
      </c>
      <c r="AF17" s="66">
        <v>21.6</v>
      </c>
      <c r="AG17" s="66">
        <v>15.7</v>
      </c>
      <c r="AH17" s="66">
        <v>12.7</v>
      </c>
      <c r="AI17" s="66">
        <v>8.3000000000000007</v>
      </c>
      <c r="AJ17" s="66">
        <v>15.4</v>
      </c>
      <c r="AK17" s="66">
        <v>13</v>
      </c>
      <c r="AL17" s="66">
        <v>19.7</v>
      </c>
      <c r="AM17" s="66">
        <v>14.7</v>
      </c>
      <c r="AN17" s="66">
        <v>15.1</v>
      </c>
      <c r="AO17" s="66">
        <v>17.899999999999999</v>
      </c>
    </row>
    <row r="18" spans="1:41" x14ac:dyDescent="0.2">
      <c r="V18" s="15"/>
      <c r="AO18" s="14"/>
    </row>
    <row r="19" spans="1:41" x14ac:dyDescent="0.2">
      <c r="AC19" s="16"/>
      <c r="AO19" s="14"/>
    </row>
  </sheetData>
  <phoneticPr fontId="15" type="noConversion"/>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B3" sqref="B3"/>
    </sheetView>
  </sheetViews>
  <sheetFormatPr baseColWidth="10" defaultColWidth="40.875" defaultRowHeight="11.25" x14ac:dyDescent="0.2"/>
  <cols>
    <col min="1" max="1" width="21.625" style="43" customWidth="1"/>
    <col min="2" max="2" width="59.625" style="43" customWidth="1"/>
    <col min="3" max="3" width="16.5" style="43" customWidth="1"/>
    <col min="4" max="4" width="22.625" style="43" customWidth="1"/>
    <col min="5" max="5" width="12.125" style="43" customWidth="1"/>
    <col min="6" max="16384" width="40.875" style="43"/>
  </cols>
  <sheetData>
    <row r="1" spans="1:5" x14ac:dyDescent="0.2">
      <c r="A1" s="1"/>
      <c r="B1" s="1"/>
      <c r="C1" s="1"/>
      <c r="D1" s="1"/>
      <c r="E1" s="1"/>
    </row>
    <row r="2" spans="1:5" x14ac:dyDescent="0.2">
      <c r="A2" s="2" t="s">
        <v>569</v>
      </c>
      <c r="B2" s="2" t="s">
        <v>570</v>
      </c>
      <c r="C2" s="2" t="s">
        <v>571</v>
      </c>
      <c r="D2" s="2" t="s">
        <v>572</v>
      </c>
      <c r="E2" s="2" t="s">
        <v>573</v>
      </c>
    </row>
    <row r="3" spans="1:5" ht="12" customHeight="1" x14ac:dyDescent="0.2">
      <c r="A3" s="4" t="s">
        <v>729</v>
      </c>
      <c r="B3" s="5" t="s">
        <v>753</v>
      </c>
      <c r="C3" s="4" t="s">
        <v>621</v>
      </c>
      <c r="D3" s="4" t="s">
        <v>619</v>
      </c>
      <c r="E3" s="3" t="s">
        <v>763</v>
      </c>
    </row>
    <row r="4" spans="1:5" ht="11.25" customHeight="1" x14ac:dyDescent="0.2">
      <c r="A4" s="4" t="s">
        <v>730</v>
      </c>
      <c r="B4" s="5" t="s">
        <v>341</v>
      </c>
      <c r="C4" s="4" t="s">
        <v>621</v>
      </c>
      <c r="D4" s="4" t="s">
        <v>619</v>
      </c>
      <c r="E4" s="3" t="s">
        <v>763</v>
      </c>
    </row>
    <row r="5" spans="1:5" ht="12" customHeight="1" x14ac:dyDescent="0.2">
      <c r="A5" s="4" t="s">
        <v>731</v>
      </c>
      <c r="B5" s="5" t="s">
        <v>340</v>
      </c>
      <c r="C5" s="4" t="s">
        <v>621</v>
      </c>
      <c r="D5" s="4" t="s">
        <v>619</v>
      </c>
      <c r="E5" s="3" t="s">
        <v>763</v>
      </c>
    </row>
    <row r="6" spans="1:5" ht="11.25" customHeight="1" x14ac:dyDescent="0.2">
      <c r="A6" s="4" t="s">
        <v>732</v>
      </c>
      <c r="B6" s="5" t="s">
        <v>754</v>
      </c>
      <c r="C6" s="4" t="s">
        <v>621</v>
      </c>
      <c r="D6" s="4" t="s">
        <v>619</v>
      </c>
      <c r="E6" s="3" t="s">
        <v>763</v>
      </c>
    </row>
    <row r="7" spans="1:5" ht="12" customHeight="1" x14ac:dyDescent="0.2">
      <c r="A7" s="4" t="s">
        <v>733</v>
      </c>
      <c r="B7" s="5" t="s">
        <v>755</v>
      </c>
      <c r="C7" s="4" t="s">
        <v>621</v>
      </c>
      <c r="D7" s="4" t="s">
        <v>619</v>
      </c>
      <c r="E7" s="3" t="s">
        <v>763</v>
      </c>
    </row>
    <row r="8" spans="1:5" ht="12" customHeight="1" x14ac:dyDescent="0.2">
      <c r="A8" s="4" t="s">
        <v>734</v>
      </c>
      <c r="B8" s="5" t="s">
        <v>756</v>
      </c>
      <c r="C8" s="4" t="s">
        <v>621</v>
      </c>
      <c r="D8" s="4" t="s">
        <v>619</v>
      </c>
      <c r="E8" s="3" t="s">
        <v>763</v>
      </c>
    </row>
    <row r="9" spans="1:5" ht="11.25" customHeight="1" x14ac:dyDescent="0.2">
      <c r="A9" s="4" t="s">
        <v>735</v>
      </c>
      <c r="B9" s="5" t="s">
        <v>757</v>
      </c>
      <c r="C9" s="4" t="s">
        <v>620</v>
      </c>
      <c r="D9" s="4" t="s">
        <v>619</v>
      </c>
      <c r="E9" s="3" t="s">
        <v>763</v>
      </c>
    </row>
    <row r="10" spans="1:5" ht="12" customHeight="1" x14ac:dyDescent="0.2">
      <c r="A10" s="4" t="s">
        <v>736</v>
      </c>
      <c r="B10" s="5" t="s">
        <v>337</v>
      </c>
      <c r="C10" s="4" t="s">
        <v>620</v>
      </c>
      <c r="D10" s="4" t="s">
        <v>619</v>
      </c>
      <c r="E10" s="3" t="s">
        <v>763</v>
      </c>
    </row>
    <row r="11" spans="1:5" x14ac:dyDescent="0.2">
      <c r="A11" s="4" t="s">
        <v>737</v>
      </c>
      <c r="B11" s="5" t="s">
        <v>338</v>
      </c>
      <c r="C11" s="4" t="s">
        <v>620</v>
      </c>
      <c r="D11" s="4" t="s">
        <v>619</v>
      </c>
      <c r="E11" s="3" t="s">
        <v>763</v>
      </c>
    </row>
    <row r="12" spans="1:5" x14ac:dyDescent="0.2">
      <c r="A12" s="4" t="s">
        <v>738</v>
      </c>
      <c r="B12" s="5" t="s">
        <v>339</v>
      </c>
      <c r="C12" s="4" t="s">
        <v>620</v>
      </c>
      <c r="D12" s="4" t="s">
        <v>619</v>
      </c>
      <c r="E12" s="3" t="s">
        <v>763</v>
      </c>
    </row>
    <row r="13" spans="1:5" x14ac:dyDescent="0.2">
      <c r="A13" s="4" t="s">
        <v>739</v>
      </c>
      <c r="B13" s="5" t="s">
        <v>342</v>
      </c>
      <c r="C13" s="4" t="s">
        <v>620</v>
      </c>
      <c r="D13" s="4" t="s">
        <v>619</v>
      </c>
      <c r="E13" s="3" t="s">
        <v>763</v>
      </c>
    </row>
    <row r="14" spans="1:5" ht="11.25" customHeight="1" x14ac:dyDescent="0.2">
      <c r="A14" s="4" t="s">
        <v>740</v>
      </c>
      <c r="B14" s="5" t="s">
        <v>758</v>
      </c>
      <c r="C14" s="4" t="s">
        <v>585</v>
      </c>
      <c r="D14" s="4" t="s">
        <v>619</v>
      </c>
      <c r="E14" s="3" t="s">
        <v>763</v>
      </c>
    </row>
    <row r="15" spans="1:5" ht="11.25" customHeight="1" x14ac:dyDescent="0.2">
      <c r="A15" s="4" t="s">
        <v>741</v>
      </c>
      <c r="B15" s="5" t="s">
        <v>343</v>
      </c>
      <c r="C15" s="4" t="s">
        <v>585</v>
      </c>
      <c r="D15" s="4" t="s">
        <v>619</v>
      </c>
      <c r="E15" s="3" t="s">
        <v>763</v>
      </c>
    </row>
    <row r="16" spans="1:5" ht="10.5" customHeight="1" x14ac:dyDescent="0.2">
      <c r="A16" s="4" t="s">
        <v>742</v>
      </c>
      <c r="B16" s="5" t="s">
        <v>344</v>
      </c>
      <c r="C16" s="4" t="s">
        <v>585</v>
      </c>
      <c r="D16" s="4" t="s">
        <v>619</v>
      </c>
      <c r="E16" s="3" t="s">
        <v>763</v>
      </c>
    </row>
    <row r="17" spans="1:5" ht="12" customHeight="1" x14ac:dyDescent="0.2">
      <c r="A17" s="4" t="s">
        <v>743</v>
      </c>
      <c r="B17" s="5" t="s">
        <v>759</v>
      </c>
      <c r="C17" s="4" t="s">
        <v>585</v>
      </c>
      <c r="D17" s="4" t="s">
        <v>619</v>
      </c>
      <c r="E17" s="3" t="s">
        <v>763</v>
      </c>
    </row>
    <row r="18" spans="1:5" x14ac:dyDescent="0.2">
      <c r="A18" s="4" t="s">
        <v>744</v>
      </c>
      <c r="B18" s="5" t="s">
        <v>345</v>
      </c>
      <c r="C18" s="4" t="s">
        <v>585</v>
      </c>
      <c r="D18" s="4" t="s">
        <v>619</v>
      </c>
      <c r="E18" s="3" t="s">
        <v>763</v>
      </c>
    </row>
    <row r="19" spans="1:5" x14ac:dyDescent="0.2">
      <c r="A19" s="4" t="s">
        <v>745</v>
      </c>
      <c r="B19" s="5" t="s">
        <v>346</v>
      </c>
      <c r="C19" s="4" t="s">
        <v>585</v>
      </c>
      <c r="D19" s="4" t="s">
        <v>619</v>
      </c>
      <c r="E19" s="3" t="s">
        <v>763</v>
      </c>
    </row>
    <row r="20" spans="1:5" ht="12.75" customHeight="1" x14ac:dyDescent="0.2">
      <c r="A20" s="4" t="s">
        <v>746</v>
      </c>
      <c r="B20" s="5" t="s">
        <v>760</v>
      </c>
      <c r="C20" s="4" t="s">
        <v>585</v>
      </c>
      <c r="D20" s="4" t="s">
        <v>619</v>
      </c>
      <c r="E20" s="3" t="s">
        <v>763</v>
      </c>
    </row>
    <row r="21" spans="1:5" ht="12" customHeight="1" x14ac:dyDescent="0.2">
      <c r="A21" s="4" t="s">
        <v>747</v>
      </c>
      <c r="B21" s="5" t="s">
        <v>761</v>
      </c>
      <c r="C21" s="4" t="s">
        <v>585</v>
      </c>
      <c r="D21" s="4" t="s">
        <v>619</v>
      </c>
      <c r="E21" s="3" t="s">
        <v>763</v>
      </c>
    </row>
    <row r="22" spans="1:5" ht="12.75" customHeight="1" x14ac:dyDescent="0.2">
      <c r="A22" s="4" t="s">
        <v>764</v>
      </c>
      <c r="B22" s="5" t="s">
        <v>347</v>
      </c>
      <c r="C22" s="4" t="s">
        <v>585</v>
      </c>
      <c r="D22" s="4" t="s">
        <v>619</v>
      </c>
      <c r="E22" s="3" t="s">
        <v>763</v>
      </c>
    </row>
    <row r="23" spans="1:5" x14ac:dyDescent="0.2">
      <c r="A23" s="4" t="s">
        <v>748</v>
      </c>
      <c r="B23" s="5" t="s">
        <v>348</v>
      </c>
      <c r="C23" s="4" t="s">
        <v>585</v>
      </c>
      <c r="D23" s="4" t="s">
        <v>619</v>
      </c>
      <c r="E23" s="3" t="s">
        <v>763</v>
      </c>
    </row>
    <row r="24" spans="1:5" x14ac:dyDescent="0.2">
      <c r="A24" s="4" t="s">
        <v>749</v>
      </c>
      <c r="B24" s="5" t="s">
        <v>349</v>
      </c>
      <c r="C24" s="4" t="s">
        <v>585</v>
      </c>
      <c r="D24" s="4" t="s">
        <v>619</v>
      </c>
      <c r="E24" s="3" t="s">
        <v>763</v>
      </c>
    </row>
    <row r="25" spans="1:5" x14ac:dyDescent="0.2">
      <c r="A25" s="4" t="s">
        <v>750</v>
      </c>
      <c r="B25" s="5" t="s">
        <v>350</v>
      </c>
      <c r="C25" s="4" t="s">
        <v>585</v>
      </c>
      <c r="D25" s="4" t="s">
        <v>619</v>
      </c>
      <c r="E25" s="3" t="s">
        <v>763</v>
      </c>
    </row>
    <row r="26" spans="1:5" x14ac:dyDescent="0.2">
      <c r="A26" s="4" t="s">
        <v>751</v>
      </c>
      <c r="B26" s="5" t="s">
        <v>351</v>
      </c>
      <c r="C26" s="4" t="s">
        <v>585</v>
      </c>
      <c r="D26" s="4" t="s">
        <v>619</v>
      </c>
      <c r="E26" s="3" t="s">
        <v>763</v>
      </c>
    </row>
    <row r="27" spans="1:5" x14ac:dyDescent="0.2">
      <c r="A27" s="4" t="s">
        <v>752</v>
      </c>
      <c r="B27" s="5" t="s">
        <v>762</v>
      </c>
      <c r="C27" s="4" t="s">
        <v>585</v>
      </c>
      <c r="D27" s="4" t="s">
        <v>619</v>
      </c>
      <c r="E27" s="3" t="s">
        <v>763</v>
      </c>
    </row>
    <row r="28" spans="1:5" x14ac:dyDescent="0.2">
      <c r="A28" s="4" t="s">
        <v>834</v>
      </c>
      <c r="B28" s="4" t="s">
        <v>352</v>
      </c>
      <c r="C28" s="4" t="s">
        <v>620</v>
      </c>
      <c r="D28" s="9" t="s">
        <v>817</v>
      </c>
      <c r="E28" s="4">
        <v>2009</v>
      </c>
    </row>
    <row r="29" spans="1:5" x14ac:dyDescent="0.2">
      <c r="A29" s="4" t="s">
        <v>455</v>
      </c>
      <c r="B29" s="4" t="s">
        <v>456</v>
      </c>
      <c r="C29" s="4" t="s">
        <v>620</v>
      </c>
      <c r="D29" s="9" t="s">
        <v>817</v>
      </c>
      <c r="E29" s="4">
        <v>2009</v>
      </c>
    </row>
    <row r="30" spans="1:5" x14ac:dyDescent="0.2">
      <c r="A30" s="4" t="s">
        <v>835</v>
      </c>
      <c r="B30" s="5" t="s">
        <v>353</v>
      </c>
      <c r="C30" s="4" t="s">
        <v>585</v>
      </c>
      <c r="D30" s="9" t="s">
        <v>817</v>
      </c>
      <c r="E30" s="4">
        <v>2009</v>
      </c>
    </row>
    <row r="31" spans="1:5" x14ac:dyDescent="0.2">
      <c r="A31" s="4" t="s">
        <v>836</v>
      </c>
      <c r="B31" s="5" t="s">
        <v>354</v>
      </c>
      <c r="C31" s="4" t="s">
        <v>585</v>
      </c>
      <c r="D31" s="9" t="s">
        <v>817</v>
      </c>
      <c r="E31" s="4">
        <v>2009</v>
      </c>
    </row>
    <row r="32" spans="1:5" x14ac:dyDescent="0.2">
      <c r="A32" s="4" t="s">
        <v>837</v>
      </c>
      <c r="B32" s="5" t="s">
        <v>355</v>
      </c>
      <c r="C32" s="4" t="s">
        <v>585</v>
      </c>
      <c r="D32" s="9" t="s">
        <v>817</v>
      </c>
      <c r="E32" s="4">
        <v>2009</v>
      </c>
    </row>
    <row r="33" spans="1:5" x14ac:dyDescent="0.2">
      <c r="A33" s="4" t="s">
        <v>838</v>
      </c>
      <c r="B33" s="5" t="s">
        <v>356</v>
      </c>
      <c r="C33" s="4" t="s">
        <v>585</v>
      </c>
      <c r="D33" s="9" t="s">
        <v>817</v>
      </c>
      <c r="E33" s="4">
        <v>2009</v>
      </c>
    </row>
    <row r="34" spans="1:5" x14ac:dyDescent="0.2">
      <c r="A34" s="4" t="s">
        <v>839</v>
      </c>
      <c r="B34" s="5" t="s">
        <v>357</v>
      </c>
      <c r="C34" s="4" t="s">
        <v>585</v>
      </c>
      <c r="D34" s="9" t="s">
        <v>817</v>
      </c>
      <c r="E34" s="4">
        <v>2009</v>
      </c>
    </row>
    <row r="35" spans="1:5" x14ac:dyDescent="0.2">
      <c r="A35" s="4" t="s">
        <v>840</v>
      </c>
      <c r="B35" s="4" t="s">
        <v>198</v>
      </c>
      <c r="C35" s="4" t="s">
        <v>585</v>
      </c>
      <c r="D35" s="9" t="s">
        <v>817</v>
      </c>
      <c r="E35" s="4">
        <v>2009</v>
      </c>
    </row>
    <row r="36" spans="1:5" x14ac:dyDescent="0.2">
      <c r="A36" s="4" t="s">
        <v>199</v>
      </c>
      <c r="B36" s="5" t="s">
        <v>358</v>
      </c>
      <c r="C36" s="4" t="s">
        <v>585</v>
      </c>
      <c r="D36" s="9" t="s">
        <v>363</v>
      </c>
      <c r="E36" s="58" t="s">
        <v>364</v>
      </c>
    </row>
    <row r="37" spans="1:5" x14ac:dyDescent="0.2">
      <c r="A37" s="4" t="s">
        <v>200</v>
      </c>
      <c r="B37" s="5" t="s">
        <v>359</v>
      </c>
      <c r="C37" s="4" t="s">
        <v>585</v>
      </c>
      <c r="D37" s="9" t="s">
        <v>363</v>
      </c>
      <c r="E37" s="58" t="s">
        <v>364</v>
      </c>
    </row>
    <row r="38" spans="1:5" x14ac:dyDescent="0.2">
      <c r="A38" s="4" t="s">
        <v>201</v>
      </c>
      <c r="B38" s="5" t="s">
        <v>360</v>
      </c>
      <c r="C38" s="4" t="s">
        <v>585</v>
      </c>
      <c r="D38" s="9" t="s">
        <v>363</v>
      </c>
      <c r="E38" s="58" t="s">
        <v>364</v>
      </c>
    </row>
    <row r="39" spans="1:5" x14ac:dyDescent="0.2">
      <c r="A39" s="4" t="s">
        <v>202</v>
      </c>
      <c r="B39" s="5" t="s">
        <v>361</v>
      </c>
      <c r="C39" s="4" t="s">
        <v>585</v>
      </c>
      <c r="D39" s="9" t="s">
        <v>363</v>
      </c>
      <c r="E39" s="58" t="s">
        <v>364</v>
      </c>
    </row>
    <row r="40" spans="1:5" x14ac:dyDescent="0.2">
      <c r="A40" s="4" t="s">
        <v>203</v>
      </c>
      <c r="B40" s="5" t="s">
        <v>362</v>
      </c>
      <c r="C40" s="4" t="s">
        <v>585</v>
      </c>
      <c r="D40" s="9" t="s">
        <v>363</v>
      </c>
      <c r="E40" s="58" t="s">
        <v>364</v>
      </c>
    </row>
  </sheetData>
  <phoneticPr fontId="15" type="noConversion"/>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workbookViewId="0">
      <pane xSplit="1" ySplit="1" topLeftCell="AD2" activePane="bottomRight" state="frozen"/>
      <selection pane="topRight" activeCell="B1" sqref="B1"/>
      <selection pane="bottomLeft" activeCell="A2" sqref="A2"/>
      <selection pane="bottomRight" activeCell="AB32" sqref="AB32"/>
    </sheetView>
  </sheetViews>
  <sheetFormatPr baseColWidth="10" defaultColWidth="10.875" defaultRowHeight="11.25" x14ac:dyDescent="0.2"/>
  <cols>
    <col min="1" max="1" width="6.875" style="43" customWidth="1"/>
    <col min="2" max="2" width="16.5" style="45" bestFit="1" customWidth="1"/>
    <col min="3" max="3" width="15.375" style="45" bestFit="1" customWidth="1"/>
    <col min="4" max="4" width="16.125" style="45" bestFit="1" customWidth="1"/>
    <col min="5" max="5" width="18" style="45" bestFit="1" customWidth="1"/>
    <col min="6" max="6" width="19.625" style="45" bestFit="1" customWidth="1"/>
    <col min="7" max="7" width="20" style="45" bestFit="1" customWidth="1"/>
    <col min="8" max="8" width="18" style="44" bestFit="1" customWidth="1"/>
    <col min="9" max="9" width="19.125" style="43" bestFit="1" customWidth="1"/>
    <col min="10" max="10" width="20" style="43" bestFit="1" customWidth="1"/>
    <col min="11" max="11" width="20.125" style="43" bestFit="1" customWidth="1"/>
    <col min="12" max="12" width="20.5" style="43" bestFit="1" customWidth="1"/>
    <col min="13" max="13" width="16.625" style="43" bestFit="1" customWidth="1"/>
    <col min="14" max="14" width="17" style="43" bestFit="1" customWidth="1"/>
    <col min="15" max="15" width="16.625" style="43" bestFit="1" customWidth="1"/>
    <col min="16" max="16" width="16.375" style="43" bestFit="1" customWidth="1"/>
    <col min="17" max="17" width="17" style="43" bestFit="1" customWidth="1"/>
    <col min="18" max="18" width="17.375" style="43" bestFit="1" customWidth="1"/>
    <col min="19" max="19" width="19.625" style="43" bestFit="1" customWidth="1"/>
    <col min="20" max="21" width="18.375" style="43" bestFit="1" customWidth="1"/>
    <col min="22" max="22" width="18.5" style="43" bestFit="1" customWidth="1"/>
    <col min="23" max="23" width="18.125" style="43" bestFit="1" customWidth="1"/>
    <col min="24" max="24" width="16.125" style="43" bestFit="1" customWidth="1"/>
    <col min="25" max="25" width="19.125" style="43" bestFit="1" customWidth="1"/>
    <col min="26" max="26" width="20.125" style="43" bestFit="1" customWidth="1"/>
    <col min="27" max="27" width="16" style="43" bestFit="1" customWidth="1"/>
    <col min="28" max="28" width="16" style="43" customWidth="1"/>
    <col min="29" max="29" width="14.625" style="43" bestFit="1" customWidth="1"/>
    <col min="30" max="30" width="15.375" style="43" bestFit="1" customWidth="1"/>
    <col min="31" max="31" width="15.625" style="43" bestFit="1" customWidth="1"/>
    <col min="32" max="32" width="14.875" style="43" bestFit="1" customWidth="1"/>
    <col min="33" max="33" width="15" style="43" bestFit="1" customWidth="1"/>
    <col min="34" max="34" width="19.125" style="43" bestFit="1" customWidth="1"/>
    <col min="35" max="35" width="19.5" style="43" bestFit="1" customWidth="1"/>
    <col min="36" max="36" width="20.125" style="43" bestFit="1" customWidth="1"/>
    <col min="37" max="37" width="20.375" style="43" bestFit="1" customWidth="1"/>
    <col min="38" max="39" width="19.625" style="43" bestFit="1" customWidth="1"/>
    <col min="40" max="40" width="23.875" style="43" bestFit="1" customWidth="1"/>
    <col min="41" max="41" width="24.125" style="43" bestFit="1" customWidth="1"/>
    <col min="42" max="42" width="24.5" style="43" bestFit="1" customWidth="1"/>
    <col min="43" max="43" width="25" style="43" bestFit="1" customWidth="1"/>
    <col min="44" max="44" width="24.625" style="43" bestFit="1" customWidth="1"/>
    <col min="45" max="45" width="20.5" style="43" bestFit="1" customWidth="1"/>
    <col min="46" max="46" width="21.625" style="43" bestFit="1" customWidth="1"/>
    <col min="47" max="16384" width="10.875" style="43"/>
  </cols>
  <sheetData>
    <row r="1" spans="1:46" x14ac:dyDescent="0.2">
      <c r="A1" s="11" t="s">
        <v>633</v>
      </c>
      <c r="B1" s="18" t="s">
        <v>841</v>
      </c>
      <c r="C1" s="18" t="s">
        <v>842</v>
      </c>
      <c r="D1" s="18" t="s">
        <v>843</v>
      </c>
      <c r="E1" s="18" t="s">
        <v>844</v>
      </c>
      <c r="F1" s="18" t="s">
        <v>845</v>
      </c>
      <c r="G1" s="18" t="s">
        <v>846</v>
      </c>
      <c r="H1" s="19" t="s">
        <v>847</v>
      </c>
      <c r="I1" s="1" t="s">
        <v>848</v>
      </c>
      <c r="J1" s="1" t="s">
        <v>849</v>
      </c>
      <c r="K1" s="1" t="s">
        <v>850</v>
      </c>
      <c r="L1" s="1" t="s">
        <v>851</v>
      </c>
      <c r="M1" s="1" t="s">
        <v>740</v>
      </c>
      <c r="N1" s="1" t="s">
        <v>741</v>
      </c>
      <c r="O1" s="1" t="s">
        <v>742</v>
      </c>
      <c r="P1" s="1" t="s">
        <v>743</v>
      </c>
      <c r="Q1" s="1" t="s">
        <v>744</v>
      </c>
      <c r="R1" s="1" t="s">
        <v>745</v>
      </c>
      <c r="S1" s="1" t="s">
        <v>746</v>
      </c>
      <c r="T1" s="1" t="s">
        <v>747</v>
      </c>
      <c r="U1" s="1" t="s">
        <v>764</v>
      </c>
      <c r="V1" s="1" t="s">
        <v>748</v>
      </c>
      <c r="W1" s="1" t="s">
        <v>749</v>
      </c>
      <c r="X1" s="1" t="s">
        <v>750</v>
      </c>
      <c r="Y1" s="1" t="s">
        <v>751</v>
      </c>
      <c r="Z1" s="1" t="s">
        <v>752</v>
      </c>
      <c r="AA1" s="1" t="s">
        <v>834</v>
      </c>
      <c r="AB1" s="1" t="s">
        <v>455</v>
      </c>
      <c r="AC1" s="1" t="s">
        <v>835</v>
      </c>
      <c r="AD1" s="1" t="s">
        <v>836</v>
      </c>
      <c r="AE1" s="1" t="s">
        <v>837</v>
      </c>
      <c r="AF1" s="1" t="s">
        <v>838</v>
      </c>
      <c r="AG1" s="1" t="s">
        <v>839</v>
      </c>
      <c r="AH1" s="1" t="s">
        <v>840</v>
      </c>
      <c r="AI1" s="4" t="s">
        <v>199</v>
      </c>
      <c r="AJ1" s="4" t="s">
        <v>200</v>
      </c>
      <c r="AK1" s="4" t="s">
        <v>201</v>
      </c>
      <c r="AL1" s="4" t="s">
        <v>202</v>
      </c>
      <c r="AM1" s="4" t="s">
        <v>203</v>
      </c>
      <c r="AN1" s="1"/>
      <c r="AO1" s="1"/>
      <c r="AP1" s="1"/>
      <c r="AQ1" s="1"/>
      <c r="AR1" s="1"/>
      <c r="AS1" s="1"/>
      <c r="AT1" s="1"/>
    </row>
    <row r="2" spans="1:46" x14ac:dyDescent="0.2">
      <c r="A2" s="11" t="s">
        <v>634</v>
      </c>
      <c r="B2" s="48">
        <v>85272.48330682001</v>
      </c>
      <c r="C2" s="48">
        <v>78773.101272389991</v>
      </c>
      <c r="D2" s="48">
        <v>6499.3820344300002</v>
      </c>
      <c r="E2" s="48">
        <v>5877.9062439299996</v>
      </c>
      <c r="F2" s="48">
        <v>621.47579050000002</v>
      </c>
      <c r="G2" s="48">
        <v>54984.516692900004</v>
      </c>
      <c r="H2" s="44">
        <v>60.8</v>
      </c>
      <c r="I2" s="48">
        <v>7.6</v>
      </c>
      <c r="J2" s="48">
        <v>7.6</v>
      </c>
      <c r="K2" s="48">
        <v>9.4</v>
      </c>
      <c r="L2" s="48">
        <v>6.8930867449709776</v>
      </c>
      <c r="M2" s="48">
        <v>12.619418774964778</v>
      </c>
      <c r="N2" s="48">
        <v>6.8279843803295925</v>
      </c>
      <c r="O2" s="48">
        <v>7.4148882608323197</v>
      </c>
      <c r="P2" s="48">
        <v>0.60218796615573156</v>
      </c>
      <c r="Q2" s="48">
        <v>4.8227158039054538</v>
      </c>
      <c r="R2" s="48">
        <v>18.409840252948069</v>
      </c>
      <c r="S2" s="48">
        <v>9.407215816101596</v>
      </c>
      <c r="T2" s="48">
        <v>1.0312265742223885</v>
      </c>
      <c r="U2" s="17">
        <v>5</v>
      </c>
      <c r="V2" s="48">
        <v>4.0644524403182221</v>
      </c>
      <c r="W2" s="48">
        <v>24.430526477577278</v>
      </c>
      <c r="X2" s="48">
        <v>65.02151965903677</v>
      </c>
      <c r="Y2" s="48">
        <v>1.9535455069602219</v>
      </c>
      <c r="Z2" s="48">
        <v>4.5299559161075216</v>
      </c>
      <c r="AA2" s="48">
        <v>9.3000000000000007</v>
      </c>
      <c r="AB2" s="48">
        <v>4.7406865277538603</v>
      </c>
      <c r="AC2" s="48">
        <v>18.055725783388485</v>
      </c>
      <c r="AD2" s="48">
        <v>18.053354750482971</v>
      </c>
      <c r="AE2" s="48">
        <v>18.093587521663778</v>
      </c>
      <c r="AF2" s="48">
        <v>11.274652206190892</v>
      </c>
      <c r="AG2" s="48">
        <v>29.744616925388083</v>
      </c>
      <c r="AH2" s="48">
        <v>42.199999999999996</v>
      </c>
      <c r="AI2" s="48">
        <v>46.800000000000004</v>
      </c>
      <c r="AJ2" s="48">
        <v>46.6</v>
      </c>
      <c r="AK2" s="48">
        <v>48.9</v>
      </c>
      <c r="AL2" s="48">
        <v>53.5</v>
      </c>
      <c r="AM2" s="48">
        <v>36.700000000000003</v>
      </c>
    </row>
    <row r="3" spans="1:46" x14ac:dyDescent="0.2">
      <c r="A3" s="11" t="s">
        <v>635</v>
      </c>
      <c r="B3" s="47">
        <v>155280.48938911999</v>
      </c>
      <c r="C3" s="47">
        <v>147531.29032299999</v>
      </c>
      <c r="D3" s="47">
        <v>7749.1990661199998</v>
      </c>
      <c r="E3" s="47">
        <v>6992.6720873900003</v>
      </c>
      <c r="F3" s="47">
        <v>756.52697873</v>
      </c>
      <c r="G3" s="47">
        <v>86916.510610340003</v>
      </c>
      <c r="H3" s="44">
        <v>64.099999999999994</v>
      </c>
      <c r="I3" s="47">
        <v>5</v>
      </c>
      <c r="J3" s="47">
        <v>5</v>
      </c>
      <c r="K3" s="47">
        <v>5.9</v>
      </c>
      <c r="L3" s="47">
        <v>4.5032522211254404</v>
      </c>
      <c r="M3" s="48">
        <v>7.4661510529626165</v>
      </c>
      <c r="N3" s="48">
        <v>8.5967418543093626</v>
      </c>
      <c r="O3" s="48">
        <v>7.5455492052078412</v>
      </c>
      <c r="P3" s="48">
        <v>0.14206705940897241</v>
      </c>
      <c r="Q3" s="48">
        <v>8.6437582219884757</v>
      </c>
      <c r="R3" s="48">
        <v>23.304404033088012</v>
      </c>
      <c r="S3" s="48">
        <v>7.7097594203354936</v>
      </c>
      <c r="T3" s="48">
        <v>1.1634513895472967</v>
      </c>
      <c r="U3" s="17">
        <v>3.6</v>
      </c>
      <c r="V3" s="48">
        <v>5.0942894851901892</v>
      </c>
      <c r="W3" s="48">
        <v>30.225154445652002</v>
      </c>
      <c r="X3" s="48">
        <v>60.735866931240921</v>
      </c>
      <c r="Y3" s="48">
        <v>2.227656403848072</v>
      </c>
      <c r="Z3" s="48">
        <v>1.7170327340688094</v>
      </c>
      <c r="AA3" s="47">
        <v>6.1282244785949507</v>
      </c>
      <c r="AB3" s="47">
        <v>3.1468500600324885</v>
      </c>
      <c r="AC3" s="47">
        <v>12.687023117691357</v>
      </c>
      <c r="AD3" s="47">
        <v>12.726277804070042</v>
      </c>
      <c r="AE3" s="47">
        <v>11.726384364820847</v>
      </c>
      <c r="AF3" s="47">
        <v>8.1977347492990091</v>
      </c>
      <c r="AG3" s="47">
        <v>20.792473889819021</v>
      </c>
      <c r="AH3" s="48">
        <v>50.6</v>
      </c>
      <c r="AI3" s="48">
        <v>29.7</v>
      </c>
      <c r="AJ3" s="48">
        <v>28.999999999999996</v>
      </c>
      <c r="AK3" s="48">
        <v>46.300000000000004</v>
      </c>
      <c r="AL3" s="48">
        <v>32.9</v>
      </c>
      <c r="AM3" s="48">
        <v>24.7</v>
      </c>
    </row>
    <row r="4" spans="1:46" x14ac:dyDescent="0.2">
      <c r="A4" s="11" t="s">
        <v>636</v>
      </c>
      <c r="B4" s="48">
        <v>272415.95232098002</v>
      </c>
      <c r="C4" s="48">
        <v>256140.91549846</v>
      </c>
      <c r="D4" s="48">
        <v>16275.03682252</v>
      </c>
      <c r="E4" s="48">
        <v>14887.073275029999</v>
      </c>
      <c r="F4" s="48">
        <v>1387.9635474900001</v>
      </c>
      <c r="G4" s="48">
        <v>169250.04767865999</v>
      </c>
      <c r="H4" s="44">
        <v>61.7</v>
      </c>
      <c r="I4" s="48">
        <v>6</v>
      </c>
      <c r="J4" s="48">
        <v>6</v>
      </c>
      <c r="K4" s="48">
        <v>6.3</v>
      </c>
      <c r="L4" s="48">
        <v>5.4648316841184768</v>
      </c>
      <c r="M4" s="48">
        <v>1.0043915557159269</v>
      </c>
      <c r="N4" s="48">
        <v>20.088398218171186</v>
      </c>
      <c r="O4" s="48">
        <v>9.5432951112400346</v>
      </c>
      <c r="P4" s="48">
        <v>0.84134793418545306</v>
      </c>
      <c r="Q4" s="48">
        <v>8.1651488462942368</v>
      </c>
      <c r="R4" s="48">
        <v>18.750860516522501</v>
      </c>
      <c r="S4" s="48">
        <v>7.9751333757854148</v>
      </c>
      <c r="T4" s="48">
        <v>1.0408622150708404</v>
      </c>
      <c r="U4" s="17">
        <v>4.4000000000000004</v>
      </c>
      <c r="V4" s="48">
        <v>4.5776474979845601</v>
      </c>
      <c r="W4" s="48">
        <v>15.268477209551918</v>
      </c>
      <c r="X4" s="48">
        <v>77.337746899651805</v>
      </c>
      <c r="Y4" s="48">
        <v>2.5905514578360656</v>
      </c>
      <c r="Z4" s="48">
        <v>0.22557693497565168</v>
      </c>
      <c r="AA4" s="48">
        <v>5.8038278611308964</v>
      </c>
      <c r="AB4" s="48">
        <v>2.8761588962257858</v>
      </c>
      <c r="AC4" s="48">
        <v>13.019189956993836</v>
      </c>
      <c r="AD4" s="48">
        <v>12.965993088770396</v>
      </c>
      <c r="AE4" s="48">
        <v>15.81479254359591</v>
      </c>
      <c r="AF4" s="48">
        <v>8.6992792885769816</v>
      </c>
      <c r="AG4" s="48">
        <v>21.141655886157828</v>
      </c>
      <c r="AH4" s="48">
        <v>53.300000000000004</v>
      </c>
      <c r="AI4" s="48">
        <v>47.8</v>
      </c>
      <c r="AJ4" s="48">
        <v>48.1</v>
      </c>
      <c r="AK4" s="48">
        <v>32.800000000000004</v>
      </c>
      <c r="AL4" s="48">
        <v>63.4</v>
      </c>
      <c r="AM4" s="48">
        <v>21.2</v>
      </c>
    </row>
    <row r="5" spans="1:46" x14ac:dyDescent="0.2">
      <c r="A5" s="11" t="s">
        <v>637</v>
      </c>
      <c r="B5" s="48">
        <v>128365.06772000999</v>
      </c>
      <c r="C5" s="48">
        <v>120933.33994097001</v>
      </c>
      <c r="D5" s="48">
        <v>7431.7277790400003</v>
      </c>
      <c r="E5" s="48">
        <v>6692.9637289899993</v>
      </c>
      <c r="F5" s="48">
        <v>738.76405005000004</v>
      </c>
      <c r="G5" s="48">
        <v>86116.932279059998</v>
      </c>
      <c r="H5" s="44">
        <v>59.8</v>
      </c>
      <c r="I5" s="48">
        <v>5.8</v>
      </c>
      <c r="J5" s="48">
        <v>5.8</v>
      </c>
      <c r="K5" s="48">
        <v>6.7</v>
      </c>
      <c r="L5" s="48">
        <v>5.2140070876515239</v>
      </c>
      <c r="M5" s="48">
        <v>8.3743449513454085</v>
      </c>
      <c r="N5" s="48">
        <v>24.337070915808802</v>
      </c>
      <c r="O5" s="48">
        <v>5.8264100646267849</v>
      </c>
      <c r="P5" s="48">
        <v>0.8451893671661721</v>
      </c>
      <c r="Q5" s="48">
        <v>6.4262511201405808</v>
      </c>
      <c r="R5" s="48">
        <v>19.314089640483846</v>
      </c>
      <c r="S5" s="48">
        <v>5.6915886651189362</v>
      </c>
      <c r="T5" s="48">
        <v>0.88643052435602943</v>
      </c>
      <c r="U5" s="17">
        <v>4.9000000000000004</v>
      </c>
      <c r="V5" s="48">
        <v>2.6672260830094197</v>
      </c>
      <c r="W5" s="48">
        <v>16.646559478508134</v>
      </c>
      <c r="X5" s="48">
        <v>75.932630756376227</v>
      </c>
      <c r="Y5" s="48">
        <v>2.9501681333381549</v>
      </c>
      <c r="Z5" s="48">
        <v>1.8034155487680705</v>
      </c>
      <c r="AA5" s="48">
        <v>9.4475492441594131</v>
      </c>
      <c r="AB5" s="48">
        <v>4.6883429934713634</v>
      </c>
      <c r="AC5" s="48">
        <v>15.784141399345735</v>
      </c>
      <c r="AD5" s="48">
        <v>15.63702379016962</v>
      </c>
      <c r="AE5" s="48">
        <v>17.122781065088759</v>
      </c>
      <c r="AF5" s="48">
        <v>13.885541610277896</v>
      </c>
      <c r="AG5" s="48">
        <v>19.443948111353322</v>
      </c>
      <c r="AH5" s="48">
        <v>58.5</v>
      </c>
      <c r="AI5" s="48">
        <v>46.7</v>
      </c>
      <c r="AJ5" s="48">
        <v>48.9</v>
      </c>
      <c r="AK5" s="48">
        <v>21.4</v>
      </c>
      <c r="AL5" s="48">
        <v>56.8</v>
      </c>
      <c r="AM5" s="48">
        <v>29.599999999999998</v>
      </c>
    </row>
    <row r="6" spans="1:46" x14ac:dyDescent="0.2">
      <c r="A6" s="11" t="s">
        <v>638</v>
      </c>
      <c r="B6" s="48">
        <v>324421.24657481001</v>
      </c>
      <c r="C6" s="48">
        <v>296998.45413461997</v>
      </c>
      <c r="D6" s="48">
        <v>27422.792440190002</v>
      </c>
      <c r="E6" s="48">
        <v>25035.198815699998</v>
      </c>
      <c r="F6" s="48">
        <v>2387.5936244899999</v>
      </c>
      <c r="G6" s="48">
        <v>237570.75342547</v>
      </c>
      <c r="H6" s="44">
        <v>57.7</v>
      </c>
      <c r="I6" s="48">
        <v>8.5</v>
      </c>
      <c r="J6" s="48">
        <v>8.5</v>
      </c>
      <c r="K6" s="48">
        <v>9.1999999999999993</v>
      </c>
      <c r="L6" s="48">
        <v>7.7168801612156432</v>
      </c>
      <c r="M6" s="48">
        <v>15.510747036787414</v>
      </c>
      <c r="N6" s="48">
        <v>10.51939265620177</v>
      </c>
      <c r="O6" s="48">
        <v>5.5949435648503698</v>
      </c>
      <c r="P6" s="48">
        <v>1.3669993880068299</v>
      </c>
      <c r="Q6" s="48">
        <v>7.2989004508704349</v>
      </c>
      <c r="R6" s="48">
        <v>19.884427674088698</v>
      </c>
      <c r="S6" s="48">
        <v>6.4893867401727245</v>
      </c>
      <c r="T6" s="48">
        <v>0.43029917310637961</v>
      </c>
      <c r="U6" s="17">
        <v>4.0999999999999996</v>
      </c>
      <c r="V6" s="48">
        <v>3.9372042813124328</v>
      </c>
      <c r="W6" s="48">
        <v>23.010528006439802</v>
      </c>
      <c r="X6" s="48">
        <v>66.953562756120306</v>
      </c>
      <c r="Y6" s="48">
        <v>4.2091087759445704</v>
      </c>
      <c r="Z6" s="48">
        <v>1.889596180182886</v>
      </c>
      <c r="AA6" s="48">
        <v>7.9929019234274357</v>
      </c>
      <c r="AB6" s="48">
        <v>3.7769289315614762</v>
      </c>
      <c r="AC6" s="48">
        <v>23.208129461974941</v>
      </c>
      <c r="AD6" s="48">
        <v>21.96868464732777</v>
      </c>
      <c r="AE6" s="48">
        <v>28.665277154842624</v>
      </c>
      <c r="AF6" s="48">
        <v>21.647392203415791</v>
      </c>
      <c r="AG6" s="48">
        <v>25.953972189285331</v>
      </c>
      <c r="AH6" s="48">
        <v>63.1</v>
      </c>
      <c r="AI6" s="48">
        <v>35.299999999999997</v>
      </c>
      <c r="AJ6" s="48">
        <v>38.1</v>
      </c>
      <c r="AK6" s="48">
        <v>27.200000000000003</v>
      </c>
      <c r="AL6" s="48">
        <v>39.900000000000006</v>
      </c>
      <c r="AM6" s="48">
        <v>27.3</v>
      </c>
    </row>
    <row r="7" spans="1:46" x14ac:dyDescent="0.2">
      <c r="A7" s="11" t="s">
        <v>639</v>
      </c>
      <c r="B7" s="48">
        <v>830243.88443562994</v>
      </c>
      <c r="C7" s="48">
        <v>759664.89972181001</v>
      </c>
      <c r="D7" s="48">
        <v>70578.984713820013</v>
      </c>
      <c r="E7" s="48">
        <v>64668.060908550004</v>
      </c>
      <c r="F7" s="48">
        <v>5910.9238052700002</v>
      </c>
      <c r="G7" s="48">
        <v>570940.11556557997</v>
      </c>
      <c r="H7" s="44">
        <v>59.3</v>
      </c>
      <c r="I7" s="48">
        <v>8.5</v>
      </c>
      <c r="J7" s="48">
        <v>8.5</v>
      </c>
      <c r="K7" s="48">
        <v>10.4</v>
      </c>
      <c r="L7" s="48">
        <v>7.7890439328570347</v>
      </c>
      <c r="M7" s="48">
        <v>8.0757423677763587</v>
      </c>
      <c r="N7" s="48">
        <v>3.8396022905180147</v>
      </c>
      <c r="O7" s="48">
        <v>8.4231544936000553</v>
      </c>
      <c r="P7" s="48">
        <v>1.0394463444936888</v>
      </c>
      <c r="Q7" s="48">
        <v>8.6621730216635378</v>
      </c>
      <c r="R7" s="48">
        <v>21.461513935951732</v>
      </c>
      <c r="S7" s="48">
        <v>7.9604053160103954</v>
      </c>
      <c r="T7" s="48">
        <v>1.0124116022823257</v>
      </c>
      <c r="U7" s="17">
        <v>4.4000000000000004</v>
      </c>
      <c r="V7" s="48">
        <v>4.8011394393338751</v>
      </c>
      <c r="W7" s="48">
        <v>18.071363080159756</v>
      </c>
      <c r="X7" s="48">
        <v>70.771525817112064</v>
      </c>
      <c r="Y7" s="48">
        <v>5.4767355380926084</v>
      </c>
      <c r="Z7" s="48">
        <v>0.8792361253015557</v>
      </c>
      <c r="AA7" s="48">
        <v>12</v>
      </c>
      <c r="AB7" s="48">
        <v>5.6983111384872274</v>
      </c>
      <c r="AC7" s="48">
        <v>19.102225545717747</v>
      </c>
      <c r="AD7" s="48">
        <v>18.659152487265633</v>
      </c>
      <c r="AE7" s="48">
        <v>23.232506920450184</v>
      </c>
      <c r="AF7" s="48">
        <v>15.408670744285967</v>
      </c>
      <c r="AG7" s="48">
        <v>24.549572463241528</v>
      </c>
      <c r="AH7" s="48">
        <v>57.999999999999993</v>
      </c>
      <c r="AI7" s="48">
        <v>32</v>
      </c>
      <c r="AJ7" s="48">
        <v>32.300000000000004</v>
      </c>
      <c r="AK7" s="48">
        <v>28.499999999999996</v>
      </c>
      <c r="AL7" s="48">
        <v>38.9</v>
      </c>
      <c r="AM7" s="48">
        <v>22.3</v>
      </c>
    </row>
    <row r="8" spans="1:46" x14ac:dyDescent="0.2">
      <c r="A8" s="11" t="s">
        <v>640</v>
      </c>
      <c r="B8" s="48">
        <v>402187.89424728998</v>
      </c>
      <c r="C8" s="48">
        <v>382760.11317624</v>
      </c>
      <c r="D8" s="48">
        <v>19427.781071049998</v>
      </c>
      <c r="E8" s="48">
        <v>17744.010943229998</v>
      </c>
      <c r="F8" s="48">
        <v>1683.77012782</v>
      </c>
      <c r="G8" s="48">
        <v>291504.10575311002</v>
      </c>
      <c r="H8" s="44">
        <v>58</v>
      </c>
      <c r="I8" s="48">
        <v>4.8</v>
      </c>
      <c r="J8" s="48">
        <v>4.8</v>
      </c>
      <c r="K8" s="48">
        <v>6.2</v>
      </c>
      <c r="L8" s="48">
        <v>4.4118709680306498</v>
      </c>
      <c r="M8" s="48">
        <v>27.127511150920387</v>
      </c>
      <c r="N8" s="48">
        <v>4.7953972288326163</v>
      </c>
      <c r="O8" s="48">
        <v>9.8593809925235938</v>
      </c>
      <c r="P8" s="48">
        <v>1.0045438767935551</v>
      </c>
      <c r="Q8" s="48">
        <v>5.7670196373952383</v>
      </c>
      <c r="R8" s="48">
        <v>15.796868717890572</v>
      </c>
      <c r="S8" s="48">
        <v>5.3959587113404792</v>
      </c>
      <c r="T8" s="48">
        <v>2.8453721821082958</v>
      </c>
      <c r="U8" s="17">
        <v>3.4</v>
      </c>
      <c r="V8" s="48">
        <v>3.7797213992354055</v>
      </c>
      <c r="W8" s="48">
        <v>15.470516874563875</v>
      </c>
      <c r="X8" s="48">
        <v>76.417497152434947</v>
      </c>
      <c r="Y8" s="48">
        <v>3.2522685010907084</v>
      </c>
      <c r="Z8" s="48">
        <v>1.0799960726750581</v>
      </c>
      <c r="AA8" s="48">
        <v>7.5</v>
      </c>
      <c r="AB8" s="48">
        <v>3.666817433675762</v>
      </c>
      <c r="AC8" s="48">
        <v>15.310795766808054</v>
      </c>
      <c r="AD8" s="48">
        <v>14.618339416975877</v>
      </c>
      <c r="AE8" s="48">
        <v>16.931895760258008</v>
      </c>
      <c r="AF8" s="48">
        <v>14.433596435741592</v>
      </c>
      <c r="AG8" s="48">
        <v>16.873597459993924</v>
      </c>
      <c r="AH8" s="48">
        <v>49.6</v>
      </c>
      <c r="AI8" s="48">
        <v>35.199999999999996</v>
      </c>
      <c r="AJ8" s="48">
        <v>35</v>
      </c>
      <c r="AK8" s="48">
        <v>35.699999999999996</v>
      </c>
      <c r="AL8" s="48">
        <v>35.699999999999996</v>
      </c>
      <c r="AM8" s="48">
        <v>34.4</v>
      </c>
    </row>
    <row r="9" spans="1:46" x14ac:dyDescent="0.2">
      <c r="A9" s="11" t="s">
        <v>641</v>
      </c>
      <c r="B9" s="48">
        <v>455666.07967106998</v>
      </c>
      <c r="C9" s="48">
        <v>429953.37003180996</v>
      </c>
      <c r="D9" s="48">
        <v>25712.709639260003</v>
      </c>
      <c r="E9" s="48">
        <v>22238.965310579999</v>
      </c>
      <c r="F9" s="48">
        <v>3473.7443286799999</v>
      </c>
      <c r="G9" s="48">
        <v>336374.92032848002</v>
      </c>
      <c r="H9" s="44">
        <v>57.5</v>
      </c>
      <c r="I9" s="48">
        <v>5.6</v>
      </c>
      <c r="J9" s="48">
        <v>5.6</v>
      </c>
      <c r="K9" s="48">
        <v>7</v>
      </c>
      <c r="L9" s="48">
        <v>4.8805400056623833</v>
      </c>
      <c r="M9" s="48">
        <v>33.330217714950741</v>
      </c>
      <c r="N9" s="48">
        <v>0.58563427530611289</v>
      </c>
      <c r="O9" s="48">
        <v>10.524520613507962</v>
      </c>
      <c r="P9" s="48">
        <v>0.8148414449038508</v>
      </c>
      <c r="Q9" s="48">
        <v>6.5286577949053486</v>
      </c>
      <c r="R9" s="48">
        <v>17.688282548415277</v>
      </c>
      <c r="S9" s="48">
        <v>4.3997153763210308</v>
      </c>
      <c r="T9" s="48">
        <v>0.8299127078080264</v>
      </c>
      <c r="U9" s="17">
        <v>2.1</v>
      </c>
      <c r="V9" s="48">
        <v>5.2896507820737311</v>
      </c>
      <c r="W9" s="48">
        <v>20.245310121123129</v>
      </c>
      <c r="X9" s="48">
        <v>68.179693526591507</v>
      </c>
      <c r="Y9" s="48">
        <v>3.8679369712510008</v>
      </c>
      <c r="Z9" s="48">
        <v>2.4174085989606322</v>
      </c>
      <c r="AA9" s="48">
        <v>9.1999999999999993</v>
      </c>
      <c r="AB9" s="48">
        <v>4.3315771913822614</v>
      </c>
      <c r="AC9" s="48">
        <v>22.968058508149159</v>
      </c>
      <c r="AD9" s="48">
        <v>18.036204167117333</v>
      </c>
      <c r="AE9" s="48">
        <v>33.442622950819676</v>
      </c>
      <c r="AF9" s="48">
        <v>22.394632665066219</v>
      </c>
      <c r="AG9" s="48">
        <v>23.947499434261147</v>
      </c>
      <c r="AH9" s="48">
        <v>55.000000000000007</v>
      </c>
      <c r="AI9" s="48">
        <v>36.299999999999997</v>
      </c>
      <c r="AJ9" s="48">
        <v>41.699999999999996</v>
      </c>
      <c r="AK9" s="48">
        <v>21.4</v>
      </c>
      <c r="AL9" s="48">
        <v>37.6</v>
      </c>
      <c r="AM9" s="48">
        <v>34</v>
      </c>
    </row>
    <row r="10" spans="1:46" x14ac:dyDescent="0.2">
      <c r="A10" s="11" t="s">
        <v>642</v>
      </c>
      <c r="B10" s="48">
        <v>891416.54676533991</v>
      </c>
      <c r="C10" s="48">
        <v>821403.09352503007</v>
      </c>
      <c r="D10" s="48">
        <v>70013.453240310002</v>
      </c>
      <c r="E10" s="48">
        <v>62358.544407049994</v>
      </c>
      <c r="F10" s="48">
        <v>7654.9088332600004</v>
      </c>
      <c r="G10" s="48">
        <v>712716.45323235996</v>
      </c>
      <c r="H10" s="44">
        <v>55.6</v>
      </c>
      <c r="I10" s="48">
        <v>7.9</v>
      </c>
      <c r="J10" s="48">
        <v>7.9</v>
      </c>
      <c r="K10" s="48">
        <v>10.6</v>
      </c>
      <c r="L10" s="48">
        <v>6.9954438958227589</v>
      </c>
      <c r="M10" s="48">
        <v>16.147967511024248</v>
      </c>
      <c r="N10" s="48">
        <v>0.93867529360662783</v>
      </c>
      <c r="O10" s="48">
        <v>12.994354212556605</v>
      </c>
      <c r="P10" s="48">
        <v>1.1487540671737764</v>
      </c>
      <c r="Q10" s="48">
        <v>7.8986997176256626</v>
      </c>
      <c r="R10" s="48">
        <v>19.145585146290646</v>
      </c>
      <c r="S10" s="48">
        <v>6.5416424750770226</v>
      </c>
      <c r="T10" s="48">
        <v>0.26867575658600701</v>
      </c>
      <c r="U10" s="17">
        <v>4.5</v>
      </c>
      <c r="V10" s="48">
        <v>4.1443445353097772</v>
      </c>
      <c r="W10" s="48">
        <v>21.577864117505822</v>
      </c>
      <c r="X10" s="48">
        <v>67.813069743727112</v>
      </c>
      <c r="Y10" s="48">
        <v>4.5931169222776234</v>
      </c>
      <c r="Z10" s="48">
        <v>1.8716046811797837</v>
      </c>
      <c r="AA10" s="48">
        <v>12.6</v>
      </c>
      <c r="AB10" s="48">
        <v>5.5497908308516299</v>
      </c>
      <c r="AC10" s="48">
        <v>19.782276814854399</v>
      </c>
      <c r="AD10" s="48">
        <v>18.085569676170472</v>
      </c>
      <c r="AE10" s="48">
        <v>30.467417263732514</v>
      </c>
      <c r="AF10" s="48">
        <v>17.035560257140531</v>
      </c>
      <c r="AG10" s="48">
        <v>24.239837379201706</v>
      </c>
      <c r="AH10" s="48">
        <v>54.400000000000006</v>
      </c>
      <c r="AI10" s="48">
        <v>37.700000000000003</v>
      </c>
      <c r="AJ10" s="48">
        <v>40.699999999999996</v>
      </c>
      <c r="AK10" s="48">
        <v>21.9</v>
      </c>
      <c r="AL10" s="48">
        <v>34.4</v>
      </c>
      <c r="AM10" s="48">
        <v>42.9</v>
      </c>
    </row>
    <row r="11" spans="1:46" x14ac:dyDescent="0.2">
      <c r="A11" s="11" t="s">
        <v>643</v>
      </c>
      <c r="B11" s="48">
        <v>430184.97752391</v>
      </c>
      <c r="C11" s="48">
        <v>398266.72764826997</v>
      </c>
      <c r="D11" s="48">
        <v>31918.249875640002</v>
      </c>
      <c r="E11" s="48">
        <v>27181.798477429998</v>
      </c>
      <c r="F11" s="48">
        <v>4736.4513982099998</v>
      </c>
      <c r="G11" s="48">
        <v>323535.02247690002</v>
      </c>
      <c r="H11" s="44">
        <v>57.1</v>
      </c>
      <c r="I11" s="48">
        <v>7.4</v>
      </c>
      <c r="J11" s="48">
        <v>7.4</v>
      </c>
      <c r="K11" s="48">
        <v>11.1</v>
      </c>
      <c r="L11" s="48">
        <v>6.3186303329058529</v>
      </c>
      <c r="M11" s="48">
        <v>23.538677797556968</v>
      </c>
      <c r="N11" s="48">
        <v>0.29445663120663507</v>
      </c>
      <c r="O11" s="48">
        <v>8.2853602131087634</v>
      </c>
      <c r="P11" s="48">
        <v>1.0015193241682605</v>
      </c>
      <c r="Q11" s="48">
        <v>9.9364844270495016</v>
      </c>
      <c r="R11" s="48">
        <v>19.982871101282594</v>
      </c>
      <c r="S11" s="48">
        <v>5.8024269926306467</v>
      </c>
      <c r="T11" s="48">
        <v>0.75058133633412349</v>
      </c>
      <c r="U11" s="17">
        <v>4.2</v>
      </c>
      <c r="V11" s="48">
        <v>6.0957766407543534</v>
      </c>
      <c r="W11" s="48">
        <v>29.431236131982008</v>
      </c>
      <c r="X11" s="48">
        <v>59.568291205475632</v>
      </c>
      <c r="Y11" s="48">
        <v>3.204408656228714</v>
      </c>
      <c r="Z11" s="48">
        <v>1.7002873655592994</v>
      </c>
      <c r="AA11" s="48">
        <v>13.2</v>
      </c>
      <c r="AB11" s="48">
        <v>5.7873802473085467</v>
      </c>
      <c r="AC11" s="48">
        <v>20.902197807415284</v>
      </c>
      <c r="AD11" s="48">
        <v>19.479514810136529</v>
      </c>
      <c r="AE11" s="48">
        <v>26.114974090969486</v>
      </c>
      <c r="AF11" s="48">
        <v>18.284939276246842</v>
      </c>
      <c r="AG11" s="48">
        <v>25.102967186553041</v>
      </c>
      <c r="AH11" s="48">
        <v>61.5</v>
      </c>
      <c r="AI11" s="48">
        <v>32.5</v>
      </c>
      <c r="AJ11" s="48">
        <v>36.5</v>
      </c>
      <c r="AK11" s="48">
        <v>22</v>
      </c>
      <c r="AL11" s="48">
        <v>26.8</v>
      </c>
      <c r="AM11" s="48">
        <v>42.8</v>
      </c>
    </row>
    <row r="12" spans="1:46" x14ac:dyDescent="0.2">
      <c r="A12" s="11" t="s">
        <v>644</v>
      </c>
      <c r="B12" s="48">
        <v>158674.3759862</v>
      </c>
      <c r="C12" s="48">
        <v>148801.81666369</v>
      </c>
      <c r="D12" s="48">
        <v>9872.5593225100001</v>
      </c>
      <c r="E12" s="48">
        <v>8405.0873358499994</v>
      </c>
      <c r="F12" s="48">
        <v>1467.4719866599999</v>
      </c>
      <c r="G12" s="48">
        <v>139381.62401387002</v>
      </c>
      <c r="H12" s="44">
        <v>53.2</v>
      </c>
      <c r="I12" s="48">
        <v>6.2</v>
      </c>
      <c r="J12" s="48">
        <v>6.2</v>
      </c>
      <c r="K12" s="48">
        <v>7.9</v>
      </c>
      <c r="L12" s="48">
        <v>5.29706657650949</v>
      </c>
      <c r="M12" s="48">
        <v>24.076508150630783</v>
      </c>
      <c r="N12" s="48">
        <v>0.2666866554975561</v>
      </c>
      <c r="O12" s="48">
        <v>9.6717215808170991</v>
      </c>
      <c r="P12" s="48">
        <v>0.90669351977691293</v>
      </c>
      <c r="Q12" s="48">
        <v>7.3180901714335045</v>
      </c>
      <c r="R12" s="48">
        <v>16.614368298705507</v>
      </c>
      <c r="S12" s="48">
        <v>6.9503148855330208</v>
      </c>
      <c r="T12" s="48">
        <v>0.54218143934609953</v>
      </c>
      <c r="U12" s="17">
        <v>3.3</v>
      </c>
      <c r="V12" s="48">
        <v>3.5621858457144961</v>
      </c>
      <c r="W12" s="48">
        <v>25.7320170099397</v>
      </c>
      <c r="X12" s="48">
        <v>62.393454822581518</v>
      </c>
      <c r="Y12" s="48">
        <v>6.2291136798545494</v>
      </c>
      <c r="Z12" s="48">
        <v>2.083228641909733</v>
      </c>
      <c r="AA12" s="48">
        <v>11.3</v>
      </c>
      <c r="AB12" s="48">
        <v>4.8000754432289705</v>
      </c>
      <c r="AC12" s="48">
        <v>18.236542327451417</v>
      </c>
      <c r="AD12" s="48">
        <v>17.149057168512421</v>
      </c>
      <c r="AE12" s="48">
        <v>21.434859154929576</v>
      </c>
      <c r="AF12" s="48">
        <v>15.164753103705777</v>
      </c>
      <c r="AG12" s="48">
        <v>22.81028492008339</v>
      </c>
      <c r="AH12" s="48">
        <v>56.499999999999993</v>
      </c>
      <c r="AI12" s="48">
        <v>23.1</v>
      </c>
      <c r="AJ12" s="48">
        <v>26.1</v>
      </c>
      <c r="AK12" s="48">
        <v>18</v>
      </c>
      <c r="AL12" s="48">
        <v>22.2</v>
      </c>
      <c r="AM12" s="48">
        <v>24.6</v>
      </c>
    </row>
    <row r="13" spans="1:46" x14ac:dyDescent="0.2">
      <c r="A13" s="11" t="s">
        <v>645</v>
      </c>
      <c r="B13" s="48">
        <v>373633.57100300997</v>
      </c>
      <c r="C13" s="48">
        <v>351568.09061209997</v>
      </c>
      <c r="D13" s="48">
        <v>22065.480390910001</v>
      </c>
      <c r="E13" s="48">
        <v>20275.437681439998</v>
      </c>
      <c r="F13" s="48">
        <v>1790.0427094700001</v>
      </c>
      <c r="G13" s="48">
        <v>276886.42899776</v>
      </c>
      <c r="H13" s="44">
        <v>57.4</v>
      </c>
      <c r="I13" s="48">
        <v>5.9</v>
      </c>
      <c r="J13" s="48">
        <v>5.9</v>
      </c>
      <c r="K13" s="48">
        <v>5.9</v>
      </c>
      <c r="L13" s="48">
        <v>5.42655672695874</v>
      </c>
      <c r="M13" s="48">
        <v>20.733715386148649</v>
      </c>
      <c r="N13" s="48">
        <v>0</v>
      </c>
      <c r="O13" s="48">
        <v>12.550966660713017</v>
      </c>
      <c r="P13" s="48">
        <v>0.73722803932729719</v>
      </c>
      <c r="Q13" s="48">
        <v>7.3818084576663239</v>
      </c>
      <c r="R13" s="48">
        <v>20.444176544014901</v>
      </c>
      <c r="S13" s="48">
        <v>7.9647719373386909</v>
      </c>
      <c r="T13" s="48">
        <v>0.74478523101958305</v>
      </c>
      <c r="U13" s="17">
        <v>3.5</v>
      </c>
      <c r="V13" s="48">
        <v>6.3118224290336862</v>
      </c>
      <c r="W13" s="48">
        <v>27.945928566396049</v>
      </c>
      <c r="X13" s="48">
        <v>61.211990987254119</v>
      </c>
      <c r="Y13" s="48">
        <v>3.9478001064788097</v>
      </c>
      <c r="Z13" s="48">
        <v>0.58245791083735032</v>
      </c>
      <c r="AA13" s="48">
        <v>10.5</v>
      </c>
      <c r="AB13" s="48">
        <v>5.5210367753192529</v>
      </c>
      <c r="AC13" s="48">
        <v>22.084255224047379</v>
      </c>
      <c r="AD13" s="48">
        <v>22.092564760473397</v>
      </c>
      <c r="AE13" s="48">
        <v>22.054417860220791</v>
      </c>
      <c r="AF13" s="48">
        <v>20.36847339260212</v>
      </c>
      <c r="AG13" s="48">
        <v>24.634379445234707</v>
      </c>
      <c r="AH13" s="48">
        <v>65.2</v>
      </c>
      <c r="AI13" s="48">
        <v>28.7</v>
      </c>
      <c r="AJ13" s="48">
        <v>29.9</v>
      </c>
      <c r="AK13" s="48">
        <v>25.8</v>
      </c>
      <c r="AL13" s="48">
        <v>28.1</v>
      </c>
      <c r="AM13" s="48">
        <v>29.7</v>
      </c>
    </row>
    <row r="14" spans="1:46" x14ac:dyDescent="0.2">
      <c r="A14" s="11" t="s">
        <v>646</v>
      </c>
      <c r="B14" s="48">
        <v>54366.113961380004</v>
      </c>
      <c r="C14" s="48">
        <v>52355.791614150003</v>
      </c>
      <c r="D14" s="48">
        <v>2010.3223472299999</v>
      </c>
      <c r="E14" s="48">
        <v>1899.38402073</v>
      </c>
      <c r="F14" s="48">
        <v>110.9383265</v>
      </c>
      <c r="G14" s="48">
        <v>25455.886037700002</v>
      </c>
      <c r="H14" s="44">
        <v>68.099999999999994</v>
      </c>
      <c r="I14" s="48">
        <v>3.7</v>
      </c>
      <c r="J14" s="48">
        <v>3.7</v>
      </c>
      <c r="K14" s="48">
        <v>5.9</v>
      </c>
      <c r="L14" s="48">
        <v>3.4936909819952615</v>
      </c>
      <c r="M14" s="48">
        <v>17.156497825987138</v>
      </c>
      <c r="N14" s="48">
        <v>1.9728212680502111</v>
      </c>
      <c r="O14" s="48">
        <v>7.5377293650229351</v>
      </c>
      <c r="P14" s="48">
        <v>1.4950990324601328</v>
      </c>
      <c r="Q14" s="48">
        <v>9.3565190834896139</v>
      </c>
      <c r="R14" s="48">
        <v>16.556385202601483</v>
      </c>
      <c r="S14" s="48">
        <v>6.1760577213698129</v>
      </c>
      <c r="T14" s="48">
        <v>0.49188139862727426</v>
      </c>
      <c r="U14" s="17">
        <v>4.0999999999999996</v>
      </c>
      <c r="V14" s="48">
        <v>4.0989253573428961</v>
      </c>
      <c r="W14" s="48">
        <v>24.65976478010246</v>
      </c>
      <c r="X14" s="48">
        <v>65.379129905618399</v>
      </c>
      <c r="Y14" s="48">
        <v>5.0086748720293874</v>
      </c>
      <c r="Z14" s="48">
        <v>0.85350508490684174</v>
      </c>
      <c r="AA14" s="48">
        <v>6.9</v>
      </c>
      <c r="AB14" s="48">
        <v>3.973694547574095</v>
      </c>
      <c r="AC14" s="48">
        <v>14.004145964265737</v>
      </c>
      <c r="AD14" s="48">
        <v>13.54794933655006</v>
      </c>
      <c r="AE14" s="48">
        <v>17.136940201915611</v>
      </c>
      <c r="AF14" s="48">
        <v>13.116147308781869</v>
      </c>
      <c r="AG14" s="48">
        <v>15.234283023310573</v>
      </c>
      <c r="AH14" s="48">
        <v>72.399999999999991</v>
      </c>
      <c r="AI14" s="48">
        <v>25</v>
      </c>
      <c r="AJ14" s="48">
        <v>22.1</v>
      </c>
      <c r="AK14" s="48">
        <v>39.1</v>
      </c>
      <c r="AL14" s="48">
        <v>30.8</v>
      </c>
      <c r="AM14" s="48">
        <v>16</v>
      </c>
    </row>
    <row r="15" spans="1:46" x14ac:dyDescent="0.2">
      <c r="A15" s="11" t="s">
        <v>647</v>
      </c>
      <c r="B15" s="48">
        <v>76123.567215110001</v>
      </c>
      <c r="C15" s="48">
        <v>73224.851238279996</v>
      </c>
      <c r="D15" s="48">
        <v>2898.7159768300003</v>
      </c>
      <c r="E15" s="48">
        <v>2726.4344493500002</v>
      </c>
      <c r="F15" s="48">
        <v>172.28152747999999</v>
      </c>
      <c r="G15" s="48">
        <v>49817.432784390003</v>
      </c>
      <c r="H15" s="44">
        <v>60.4</v>
      </c>
      <c r="I15" s="48">
        <v>3.8</v>
      </c>
      <c r="J15" s="48">
        <v>3.8</v>
      </c>
      <c r="K15" s="48">
        <v>5.8</v>
      </c>
      <c r="L15" s="48">
        <v>3.581590496995025</v>
      </c>
      <c r="M15" s="48">
        <v>6.0673114674180901</v>
      </c>
      <c r="N15" s="48">
        <v>4.1558725264833756</v>
      </c>
      <c r="O15" s="48">
        <v>9.2544739570155485</v>
      </c>
      <c r="P15" s="48">
        <v>1.4056343238044344</v>
      </c>
      <c r="Q15" s="48">
        <v>7.691566940085047</v>
      </c>
      <c r="R15" s="48">
        <v>16.006328790426792</v>
      </c>
      <c r="S15" s="48">
        <v>7.660766474329769</v>
      </c>
      <c r="T15" s="48">
        <v>1.3817957537757406</v>
      </c>
      <c r="U15" s="17">
        <v>7</v>
      </c>
      <c r="V15" s="47">
        <v>6.5064248460218659</v>
      </c>
      <c r="W15" s="47">
        <v>14.16892324768034</v>
      </c>
      <c r="X15" s="47">
        <v>73.363304747741893</v>
      </c>
      <c r="Y15" s="47">
        <v>4.871489959484129</v>
      </c>
      <c r="Z15" s="47">
        <v>1.0898571990717856</v>
      </c>
      <c r="AA15" s="48">
        <v>8.3000000000000007</v>
      </c>
      <c r="AB15" s="48">
        <v>4.2774434682062097</v>
      </c>
      <c r="AC15" s="48">
        <v>12.508627962267045</v>
      </c>
      <c r="AD15" s="48">
        <v>12.651369655311836</v>
      </c>
      <c r="AE15" s="48">
        <v>9.884801189149016</v>
      </c>
      <c r="AF15" s="48">
        <v>11.622835150737652</v>
      </c>
      <c r="AG15" s="48">
        <v>13.825324180015256</v>
      </c>
      <c r="AH15" s="48">
        <v>49.3</v>
      </c>
      <c r="AI15" s="48">
        <v>32.6</v>
      </c>
      <c r="AJ15" s="48">
        <v>31.6</v>
      </c>
      <c r="AK15" s="48">
        <v>52.6</v>
      </c>
      <c r="AL15" s="48">
        <v>37.700000000000003</v>
      </c>
      <c r="AM15" s="48">
        <v>24.7</v>
      </c>
    </row>
    <row r="16" spans="1:46" x14ac:dyDescent="0.2">
      <c r="A16" s="11" t="s">
        <v>648</v>
      </c>
      <c r="B16" s="48">
        <v>3362397.5954221599</v>
      </c>
      <c r="C16" s="48">
        <v>3124027.2844185978</v>
      </c>
      <c r="D16" s="48">
        <v>238370.31100356</v>
      </c>
      <c r="E16" s="48">
        <v>213820.95567395</v>
      </c>
      <c r="F16" s="48">
        <v>24549.355329610004</v>
      </c>
      <c r="G16" s="48">
        <v>2058126.4045786001</v>
      </c>
      <c r="H16" s="44">
        <v>62</v>
      </c>
      <c r="I16" s="48">
        <v>7.1</v>
      </c>
      <c r="J16" s="48">
        <v>7.1</v>
      </c>
      <c r="K16" s="48">
        <v>8.6999999999999993</v>
      </c>
      <c r="L16" s="48">
        <v>6.3591811975199821</v>
      </c>
      <c r="M16" s="48">
        <v>2.7914112302274381</v>
      </c>
      <c r="N16" s="48">
        <v>0.74996894456062135</v>
      </c>
      <c r="O16" s="48">
        <v>14.175601488389281</v>
      </c>
      <c r="P16" s="48">
        <v>0.78864597192291175</v>
      </c>
      <c r="Q16" s="48">
        <v>8.482600527399299</v>
      </c>
      <c r="R16" s="48">
        <v>22.518064033919011</v>
      </c>
      <c r="S16" s="48">
        <v>7.6290781032693715</v>
      </c>
      <c r="T16" s="48">
        <v>2.6117469351309834</v>
      </c>
      <c r="U16" s="17">
        <v>4.4000000000000004</v>
      </c>
      <c r="V16" s="48">
        <v>4.60482213102798</v>
      </c>
      <c r="W16" s="48">
        <v>18.707465507612099</v>
      </c>
      <c r="X16" s="48">
        <v>69.484933851502745</v>
      </c>
      <c r="Y16" s="48">
        <v>5.8147898075258757</v>
      </c>
      <c r="Z16" s="48">
        <v>1.3879887023313822</v>
      </c>
      <c r="AA16" s="48">
        <v>10.1</v>
      </c>
      <c r="AB16" s="48">
        <v>5.4303167764979907</v>
      </c>
      <c r="AC16" s="48">
        <v>16.542103515218933</v>
      </c>
      <c r="AD16" s="48">
        <v>16.401340371628276</v>
      </c>
      <c r="AE16" s="48">
        <v>21.269278055309151</v>
      </c>
      <c r="AF16" s="48">
        <v>13.840352855290678</v>
      </c>
      <c r="AG16" s="48">
        <v>20.199335900056667</v>
      </c>
      <c r="AH16" s="48">
        <v>60.699999999999996</v>
      </c>
      <c r="AI16" s="48">
        <v>44.9</v>
      </c>
      <c r="AJ16" s="48">
        <v>45</v>
      </c>
      <c r="AK16" s="48">
        <v>40.200000000000003</v>
      </c>
      <c r="AL16" s="48">
        <v>51.5</v>
      </c>
      <c r="AM16" s="48">
        <v>35.9</v>
      </c>
    </row>
    <row r="17" spans="1:39" s="64" customFormat="1" x14ac:dyDescent="0.2">
      <c r="A17" s="60" t="s">
        <v>649</v>
      </c>
      <c r="B17" s="69">
        <v>8000649.8455428369</v>
      </c>
      <c r="C17" s="69">
        <v>7442403.139819419</v>
      </c>
      <c r="D17" s="69">
        <v>558246.7057234199</v>
      </c>
      <c r="E17" s="69">
        <v>500804.49335920002</v>
      </c>
      <c r="F17" s="69">
        <v>57442.212364219995</v>
      </c>
      <c r="G17" s="69">
        <v>5419577.1544551719</v>
      </c>
      <c r="H17" s="70">
        <v>59.6</v>
      </c>
      <c r="I17" s="69">
        <v>7</v>
      </c>
      <c r="J17" s="69">
        <v>7</v>
      </c>
      <c r="K17" s="69">
        <v>8.6999999999999993</v>
      </c>
      <c r="L17" s="69">
        <v>6.2595476995934058</v>
      </c>
      <c r="M17" s="69">
        <v>11.070943932607108</v>
      </c>
      <c r="N17" s="69">
        <v>2.9159428613061542</v>
      </c>
      <c r="O17" s="69">
        <v>11.607537224732329</v>
      </c>
      <c r="P17" s="69">
        <v>0.8999919577059492</v>
      </c>
      <c r="Q17" s="69">
        <v>8.0577084263528498</v>
      </c>
      <c r="R17" s="69">
        <v>20.640928892241096</v>
      </c>
      <c r="S17" s="69">
        <v>7.0914611613501561</v>
      </c>
      <c r="T17" s="69">
        <v>1.6426925326232202</v>
      </c>
      <c r="U17" s="63">
        <v>4.0999999999999996</v>
      </c>
      <c r="V17" s="71">
        <v>4.6708150297878666</v>
      </c>
      <c r="W17" s="71">
        <v>20.338409570896935</v>
      </c>
      <c r="X17" s="71">
        <v>68.712233366984279</v>
      </c>
      <c r="Y17" s="71">
        <v>4.8330696275600715</v>
      </c>
      <c r="Z17" s="71">
        <v>1.4454724047707268</v>
      </c>
      <c r="AA17" s="69">
        <v>10.26</v>
      </c>
      <c r="AB17" s="69">
        <v>5.0982986646340063</v>
      </c>
      <c r="AC17" s="69">
        <v>17.115063002046345</v>
      </c>
      <c r="AD17" s="69">
        <v>24.918327299362105</v>
      </c>
      <c r="AE17" s="69">
        <v>15.428086844336901</v>
      </c>
      <c r="AF17" s="69">
        <v>21.767774545612749</v>
      </c>
      <c r="AG17" s="64">
        <v>25.6</v>
      </c>
      <c r="AH17" s="69">
        <v>58.4</v>
      </c>
      <c r="AI17" s="69">
        <v>39.299999999999997</v>
      </c>
      <c r="AJ17" s="69">
        <v>40.799999999999997</v>
      </c>
      <c r="AK17" s="69">
        <v>27.2</v>
      </c>
      <c r="AL17" s="69">
        <v>43.1</v>
      </c>
      <c r="AM17" s="69">
        <v>33.6</v>
      </c>
    </row>
    <row r="18" spans="1:39" x14ac:dyDescent="0.2">
      <c r="C18" s="43"/>
      <c r="D18" s="43"/>
      <c r="E18" s="43"/>
      <c r="F18" s="43"/>
      <c r="G18" s="43"/>
    </row>
    <row r="19" spans="1:39" x14ac:dyDescent="0.2">
      <c r="C19" s="43"/>
      <c r="D19" s="43"/>
      <c r="E19" s="43"/>
      <c r="F19" s="43"/>
      <c r="G19" s="43"/>
    </row>
    <row r="20" spans="1:39" x14ac:dyDescent="0.2">
      <c r="C20" s="43"/>
      <c r="D20" s="43"/>
      <c r="E20" s="43"/>
      <c r="F20" s="43"/>
      <c r="G20" s="43"/>
    </row>
    <row r="21" spans="1:39" x14ac:dyDescent="0.2">
      <c r="C21" s="43"/>
      <c r="D21" s="43"/>
      <c r="E21" s="43"/>
      <c r="F21" s="43"/>
      <c r="G21" s="43"/>
      <c r="V21" s="47"/>
      <c r="W21" s="47"/>
      <c r="X21" s="47"/>
      <c r="Y21" s="47"/>
    </row>
    <row r="22" spans="1:39" x14ac:dyDescent="0.2">
      <c r="D22" s="43"/>
      <c r="E22" s="43"/>
      <c r="F22" s="43"/>
      <c r="G22" s="43"/>
      <c r="V22" s="48"/>
      <c r="W22" s="48"/>
      <c r="X22" s="48"/>
      <c r="Y22" s="48"/>
    </row>
    <row r="23" spans="1:39" x14ac:dyDescent="0.2">
      <c r="D23" s="43"/>
      <c r="E23" s="43"/>
      <c r="G23" s="43"/>
      <c r="V23" s="48"/>
      <c r="W23" s="48"/>
      <c r="X23" s="48"/>
      <c r="Y23" s="48"/>
    </row>
    <row r="24" spans="1:39" x14ac:dyDescent="0.2">
      <c r="C24" s="43"/>
      <c r="D24" s="43"/>
      <c r="E24" s="43"/>
      <c r="F24" s="43"/>
      <c r="G24" s="43"/>
      <c r="K24" s="49"/>
      <c r="L24" s="49"/>
      <c r="V24" s="48"/>
      <c r="W24" s="48"/>
      <c r="X24" s="48"/>
      <c r="Y24" s="48"/>
    </row>
    <row r="25" spans="1:39" x14ac:dyDescent="0.2">
      <c r="C25" s="43"/>
      <c r="D25" s="43"/>
      <c r="E25" s="43"/>
      <c r="F25" s="43"/>
      <c r="G25" s="43"/>
      <c r="V25" s="48"/>
      <c r="W25" s="48"/>
      <c r="X25" s="48"/>
      <c r="Y25" s="48"/>
    </row>
    <row r="26" spans="1:39" x14ac:dyDescent="0.2">
      <c r="C26" s="43"/>
      <c r="D26" s="43"/>
      <c r="E26" s="43"/>
      <c r="F26" s="43"/>
      <c r="G26" s="43"/>
      <c r="V26" s="48"/>
      <c r="W26" s="48"/>
      <c r="X26" s="48"/>
      <c r="Y26" s="48"/>
    </row>
    <row r="27" spans="1:39" x14ac:dyDescent="0.2">
      <c r="C27" s="43"/>
      <c r="D27" s="43"/>
      <c r="E27" s="43"/>
      <c r="F27" s="43"/>
      <c r="G27" s="43"/>
      <c r="N27" s="48"/>
      <c r="V27" s="48"/>
      <c r="W27" s="48"/>
      <c r="X27" s="48"/>
      <c r="Y27" s="48"/>
    </row>
    <row r="28" spans="1:39" x14ac:dyDescent="0.2">
      <c r="C28" s="43"/>
      <c r="D28" s="43"/>
      <c r="E28" s="43"/>
      <c r="F28" s="43"/>
      <c r="G28" s="43"/>
      <c r="N28" s="48"/>
      <c r="V28" s="48"/>
      <c r="W28" s="48"/>
      <c r="X28" s="48"/>
      <c r="Y28" s="48"/>
    </row>
    <row r="29" spans="1:39" x14ac:dyDescent="0.2">
      <c r="C29" s="43"/>
      <c r="D29" s="43"/>
      <c r="E29" s="43"/>
      <c r="F29" s="43"/>
      <c r="G29" s="43"/>
      <c r="N29" s="48"/>
      <c r="V29" s="48"/>
      <c r="W29" s="48"/>
      <c r="X29" s="48"/>
      <c r="Y29" s="48"/>
    </row>
    <row r="30" spans="1:39" x14ac:dyDescent="0.2">
      <c r="C30" s="43"/>
      <c r="D30" s="43"/>
      <c r="E30" s="43"/>
      <c r="F30" s="43"/>
      <c r="G30" s="43"/>
      <c r="N30" s="48"/>
      <c r="V30" s="48"/>
      <c r="W30" s="48"/>
      <c r="X30" s="48"/>
      <c r="Y30" s="48"/>
    </row>
    <row r="31" spans="1:39" x14ac:dyDescent="0.2">
      <c r="C31" s="43"/>
      <c r="D31" s="43"/>
      <c r="E31" s="43"/>
      <c r="F31" s="43"/>
      <c r="G31" s="43"/>
      <c r="N31" s="48"/>
      <c r="V31" s="48"/>
      <c r="W31" s="48"/>
      <c r="X31" s="48"/>
      <c r="Y31" s="48"/>
    </row>
    <row r="32" spans="1:39" x14ac:dyDescent="0.2">
      <c r="C32" s="43"/>
      <c r="D32" s="43"/>
      <c r="E32" s="43"/>
      <c r="F32" s="43"/>
      <c r="G32" s="43"/>
      <c r="N32" s="48"/>
      <c r="V32" s="48"/>
      <c r="W32" s="48"/>
      <c r="X32" s="48"/>
      <c r="Y32" s="48"/>
    </row>
    <row r="33" spans="3:25" x14ac:dyDescent="0.2">
      <c r="C33" s="43"/>
      <c r="D33" s="43"/>
      <c r="E33" s="43"/>
      <c r="F33" s="43"/>
      <c r="G33" s="43"/>
      <c r="N33" s="48"/>
      <c r="V33" s="48"/>
      <c r="W33" s="48"/>
      <c r="X33" s="48"/>
      <c r="Y33" s="48"/>
    </row>
    <row r="34" spans="3:25" x14ac:dyDescent="0.2">
      <c r="C34" s="43"/>
      <c r="D34" s="43"/>
      <c r="E34" s="43"/>
      <c r="F34" s="43"/>
      <c r="G34" s="43"/>
      <c r="N34" s="48"/>
      <c r="T34" s="48"/>
      <c r="U34" s="1"/>
      <c r="V34" s="48"/>
      <c r="W34" s="48"/>
      <c r="X34" s="48"/>
      <c r="Y34" s="48"/>
    </row>
    <row r="35" spans="3:25" x14ac:dyDescent="0.2">
      <c r="U35" s="48"/>
      <c r="V35" s="48"/>
      <c r="W35" s="48"/>
      <c r="X35" s="48"/>
      <c r="Y35" s="48"/>
    </row>
    <row r="36" spans="3:25" x14ac:dyDescent="0.2">
      <c r="U36" s="47"/>
      <c r="V36" s="47"/>
      <c r="W36" s="47"/>
      <c r="X36" s="47"/>
      <c r="Y36" s="47"/>
    </row>
    <row r="37" spans="3:25" x14ac:dyDescent="0.2">
      <c r="U37" s="48"/>
      <c r="V37" s="48"/>
      <c r="W37" s="48"/>
      <c r="X37" s="48"/>
      <c r="Y37" s="48"/>
    </row>
    <row r="38" spans="3:25" x14ac:dyDescent="0.2">
      <c r="U38" s="48"/>
      <c r="V38" s="48"/>
      <c r="W38" s="48"/>
      <c r="X38" s="48"/>
      <c r="Y38" s="48"/>
    </row>
    <row r="39" spans="3:25" x14ac:dyDescent="0.2">
      <c r="U39" s="48"/>
      <c r="V39" s="48"/>
      <c r="W39" s="48"/>
      <c r="X39" s="48"/>
      <c r="Y39" s="48"/>
    </row>
    <row r="40" spans="3:25" x14ac:dyDescent="0.2">
      <c r="U40" s="48"/>
      <c r="V40" s="48"/>
      <c r="W40" s="48"/>
      <c r="X40" s="48"/>
      <c r="Y40" s="48"/>
    </row>
  </sheetData>
  <phoneticPr fontId="15" type="noConversion"/>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3" workbookViewId="0">
      <selection activeCell="C50" sqref="C50"/>
    </sheetView>
  </sheetViews>
  <sheetFormatPr baseColWidth="10" defaultColWidth="10.875" defaultRowHeight="11.25" x14ac:dyDescent="0.2"/>
  <cols>
    <col min="1" max="1" width="15.125" style="43" customWidth="1"/>
    <col min="2" max="2" width="64.875" style="43" customWidth="1"/>
    <col min="3" max="3" width="66.625" style="43" customWidth="1"/>
    <col min="4" max="4" width="43.125" style="43" customWidth="1"/>
    <col min="5" max="5" width="7.125" style="43" customWidth="1"/>
    <col min="6" max="8" width="10.875" style="43"/>
    <col min="9" max="9" width="22.625" style="43" customWidth="1"/>
    <col min="10" max="16384" width="10.875" style="43"/>
  </cols>
  <sheetData>
    <row r="1" spans="1:5" x14ac:dyDescent="0.2">
      <c r="A1" s="1"/>
      <c r="B1" s="1"/>
      <c r="C1" s="1"/>
      <c r="D1" s="1"/>
      <c r="E1" s="1"/>
    </row>
    <row r="2" spans="1:5" x14ac:dyDescent="0.2">
      <c r="A2" s="2" t="s">
        <v>569</v>
      </c>
      <c r="B2" s="2" t="s">
        <v>570</v>
      </c>
      <c r="C2" s="2" t="s">
        <v>571</v>
      </c>
      <c r="D2" s="2" t="s">
        <v>572</v>
      </c>
      <c r="E2" s="2" t="s">
        <v>573</v>
      </c>
    </row>
    <row r="3" spans="1:5" x14ac:dyDescent="0.2">
      <c r="A3" s="4" t="s">
        <v>765</v>
      </c>
      <c r="B3" s="5" t="s">
        <v>791</v>
      </c>
      <c r="C3" s="5" t="s">
        <v>622</v>
      </c>
      <c r="D3" s="9" t="s">
        <v>817</v>
      </c>
      <c r="E3" s="4">
        <v>2009</v>
      </c>
    </row>
    <row r="4" spans="1:5" x14ac:dyDescent="0.2">
      <c r="A4" s="4" t="s">
        <v>766</v>
      </c>
      <c r="B4" s="5" t="s">
        <v>792</v>
      </c>
      <c r="C4" s="5" t="s">
        <v>623</v>
      </c>
      <c r="D4" s="9" t="s">
        <v>817</v>
      </c>
      <c r="E4" s="4">
        <v>2009</v>
      </c>
    </row>
    <row r="5" spans="1:5" x14ac:dyDescent="0.2">
      <c r="A5" s="4" t="s">
        <v>767</v>
      </c>
      <c r="B5" s="5" t="s">
        <v>793</v>
      </c>
      <c r="C5" s="5" t="s">
        <v>624</v>
      </c>
      <c r="D5" s="9" t="s">
        <v>817</v>
      </c>
      <c r="E5" s="4">
        <v>2009</v>
      </c>
    </row>
    <row r="6" spans="1:5" x14ac:dyDescent="0.2">
      <c r="A6" s="9" t="s">
        <v>768</v>
      </c>
      <c r="B6" s="5" t="s">
        <v>794</v>
      </c>
      <c r="C6" s="5" t="s">
        <v>625</v>
      </c>
      <c r="D6" s="9" t="s">
        <v>817</v>
      </c>
      <c r="E6" s="4">
        <v>2009</v>
      </c>
    </row>
    <row r="7" spans="1:5" x14ac:dyDescent="0.2">
      <c r="A7" s="4" t="s">
        <v>769</v>
      </c>
      <c r="B7" s="5" t="s">
        <v>795</v>
      </c>
      <c r="C7" s="5" t="s">
        <v>626</v>
      </c>
      <c r="D7" s="9" t="s">
        <v>817</v>
      </c>
      <c r="E7" s="4">
        <v>2009</v>
      </c>
    </row>
    <row r="8" spans="1:5" x14ac:dyDescent="0.2">
      <c r="A8" s="4" t="s">
        <v>770</v>
      </c>
      <c r="B8" s="5" t="s">
        <v>796</v>
      </c>
      <c r="C8" s="5" t="s">
        <v>627</v>
      </c>
      <c r="D8" s="9" t="s">
        <v>817</v>
      </c>
      <c r="E8" s="4">
        <v>2009</v>
      </c>
    </row>
    <row r="9" spans="1:5" x14ac:dyDescent="0.2">
      <c r="A9" s="4" t="s">
        <v>771</v>
      </c>
      <c r="B9" s="5" t="s">
        <v>797</v>
      </c>
      <c r="C9" s="5" t="s">
        <v>628</v>
      </c>
      <c r="D9" s="9" t="s">
        <v>817</v>
      </c>
      <c r="E9" s="4">
        <v>2009</v>
      </c>
    </row>
    <row r="10" spans="1:5" x14ac:dyDescent="0.2">
      <c r="A10" s="4" t="s">
        <v>772</v>
      </c>
      <c r="B10" s="5" t="s">
        <v>798</v>
      </c>
      <c r="C10" s="5" t="s">
        <v>629</v>
      </c>
      <c r="D10" s="9" t="s">
        <v>817</v>
      </c>
      <c r="E10" s="4">
        <v>2009</v>
      </c>
    </row>
    <row r="11" spans="1:5" x14ac:dyDescent="0.2">
      <c r="A11" s="4" t="s">
        <v>773</v>
      </c>
      <c r="B11" s="5" t="s">
        <v>799</v>
      </c>
      <c r="C11" s="4" t="s">
        <v>630</v>
      </c>
      <c r="D11" s="9" t="s">
        <v>817</v>
      </c>
      <c r="E11" s="4">
        <v>2009</v>
      </c>
    </row>
    <row r="12" spans="1:5" x14ac:dyDescent="0.2">
      <c r="A12" s="4" t="s">
        <v>774</v>
      </c>
      <c r="B12" s="5" t="s">
        <v>800</v>
      </c>
      <c r="C12" s="4" t="s">
        <v>630</v>
      </c>
      <c r="D12" s="9" t="s">
        <v>817</v>
      </c>
      <c r="E12" s="4">
        <v>2009</v>
      </c>
    </row>
    <row r="13" spans="1:5" x14ac:dyDescent="0.2">
      <c r="A13" s="4" t="s">
        <v>775</v>
      </c>
      <c r="B13" s="5" t="s">
        <v>801</v>
      </c>
      <c r="C13" s="4" t="s">
        <v>630</v>
      </c>
      <c r="D13" s="9" t="s">
        <v>817</v>
      </c>
      <c r="E13" s="4">
        <v>2009</v>
      </c>
    </row>
    <row r="14" spans="1:5" x14ac:dyDescent="0.2">
      <c r="A14" s="4" t="s">
        <v>505</v>
      </c>
      <c r="B14" s="5" t="s">
        <v>506</v>
      </c>
      <c r="C14" s="4" t="s">
        <v>630</v>
      </c>
      <c r="D14" s="9" t="s">
        <v>817</v>
      </c>
      <c r="E14" s="4">
        <v>2009</v>
      </c>
    </row>
    <row r="15" spans="1:5" x14ac:dyDescent="0.2">
      <c r="A15" s="4" t="s">
        <v>427</v>
      </c>
      <c r="B15" s="5" t="s">
        <v>428</v>
      </c>
      <c r="C15" s="4" t="s">
        <v>630</v>
      </c>
      <c r="D15" s="9" t="s">
        <v>817</v>
      </c>
      <c r="E15" s="4">
        <v>2009</v>
      </c>
    </row>
    <row r="16" spans="1:5" x14ac:dyDescent="0.2">
      <c r="A16" s="4" t="s">
        <v>429</v>
      </c>
      <c r="B16" s="5" t="s">
        <v>430</v>
      </c>
      <c r="C16" s="4" t="s">
        <v>630</v>
      </c>
      <c r="D16" s="9" t="s">
        <v>817</v>
      </c>
      <c r="E16" s="4">
        <v>2009</v>
      </c>
    </row>
    <row r="17" spans="1:5" x14ac:dyDescent="0.2">
      <c r="A17" s="4" t="s">
        <v>431</v>
      </c>
      <c r="B17" s="5" t="s">
        <v>432</v>
      </c>
      <c r="C17" s="4" t="s">
        <v>630</v>
      </c>
      <c r="D17" s="9" t="s">
        <v>817</v>
      </c>
      <c r="E17" s="4">
        <v>2009</v>
      </c>
    </row>
    <row r="18" spans="1:5" x14ac:dyDescent="0.2">
      <c r="A18" s="4" t="s">
        <v>776</v>
      </c>
      <c r="B18" s="5" t="s">
        <v>802</v>
      </c>
      <c r="C18" s="4" t="s">
        <v>630</v>
      </c>
      <c r="D18" s="9" t="s">
        <v>817</v>
      </c>
      <c r="E18" s="4">
        <v>2009</v>
      </c>
    </row>
    <row r="19" spans="1:5" x14ac:dyDescent="0.2">
      <c r="A19" s="4" t="s">
        <v>777</v>
      </c>
      <c r="B19" s="5" t="s">
        <v>803</v>
      </c>
      <c r="C19" s="4" t="s">
        <v>630</v>
      </c>
      <c r="D19" s="9" t="s">
        <v>817</v>
      </c>
      <c r="E19" s="4">
        <v>2009</v>
      </c>
    </row>
    <row r="20" spans="1:5" x14ac:dyDescent="0.2">
      <c r="A20" s="4" t="s">
        <v>778</v>
      </c>
      <c r="B20" s="5" t="s">
        <v>804</v>
      </c>
      <c r="C20" s="4" t="s">
        <v>630</v>
      </c>
      <c r="D20" s="9" t="s">
        <v>817</v>
      </c>
      <c r="E20" s="4">
        <v>2009</v>
      </c>
    </row>
    <row r="21" spans="1:5" x14ac:dyDescent="0.2">
      <c r="A21" s="4" t="s">
        <v>779</v>
      </c>
      <c r="B21" s="5" t="s">
        <v>805</v>
      </c>
      <c r="C21" s="4" t="s">
        <v>630</v>
      </c>
      <c r="D21" s="9" t="s">
        <v>817</v>
      </c>
      <c r="E21" s="4">
        <v>2009</v>
      </c>
    </row>
    <row r="22" spans="1:5" x14ac:dyDescent="0.2">
      <c r="A22" s="4" t="s">
        <v>780</v>
      </c>
      <c r="B22" s="5" t="s">
        <v>806</v>
      </c>
      <c r="C22" s="4" t="s">
        <v>630</v>
      </c>
      <c r="D22" s="9" t="s">
        <v>817</v>
      </c>
      <c r="E22" s="4">
        <v>2009</v>
      </c>
    </row>
    <row r="23" spans="1:5" x14ac:dyDescent="0.2">
      <c r="A23" s="4" t="s">
        <v>781</v>
      </c>
      <c r="B23" s="5" t="s">
        <v>807</v>
      </c>
      <c r="C23" s="4" t="s">
        <v>630</v>
      </c>
      <c r="D23" s="9" t="s">
        <v>817</v>
      </c>
      <c r="E23" s="4">
        <v>2009</v>
      </c>
    </row>
    <row r="24" spans="1:5" x14ac:dyDescent="0.2">
      <c r="A24" s="4" t="s">
        <v>782</v>
      </c>
      <c r="B24" s="5" t="s">
        <v>808</v>
      </c>
      <c r="C24" s="4" t="s">
        <v>630</v>
      </c>
      <c r="D24" s="9" t="s">
        <v>817</v>
      </c>
      <c r="E24" s="4">
        <v>2009</v>
      </c>
    </row>
    <row r="25" spans="1:5" x14ac:dyDescent="0.2">
      <c r="A25" s="4" t="s">
        <v>783</v>
      </c>
      <c r="B25" s="5" t="s">
        <v>809</v>
      </c>
      <c r="C25" s="4" t="s">
        <v>630</v>
      </c>
      <c r="D25" s="9" t="s">
        <v>817</v>
      </c>
      <c r="E25" s="4">
        <v>2009</v>
      </c>
    </row>
    <row r="26" spans="1:5" x14ac:dyDescent="0.2">
      <c r="A26" s="4" t="s">
        <v>784</v>
      </c>
      <c r="B26" s="5" t="s">
        <v>810</v>
      </c>
      <c r="C26" s="4" t="s">
        <v>630</v>
      </c>
      <c r="D26" s="9" t="s">
        <v>817</v>
      </c>
      <c r="E26" s="4">
        <v>2009</v>
      </c>
    </row>
    <row r="27" spans="1:5" x14ac:dyDescent="0.2">
      <c r="A27" s="4" t="s">
        <v>785</v>
      </c>
      <c r="B27" s="10" t="s">
        <v>811</v>
      </c>
      <c r="C27" s="4" t="s">
        <v>630</v>
      </c>
      <c r="D27" s="9" t="s">
        <v>817</v>
      </c>
      <c r="E27" s="4">
        <v>2009</v>
      </c>
    </row>
    <row r="28" spans="1:5" x14ac:dyDescent="0.2">
      <c r="A28" s="4" t="s">
        <v>786</v>
      </c>
      <c r="B28" s="10" t="s">
        <v>812</v>
      </c>
      <c r="C28" s="4" t="s">
        <v>630</v>
      </c>
      <c r="D28" s="9" t="s">
        <v>817</v>
      </c>
      <c r="E28" s="4">
        <v>2009</v>
      </c>
    </row>
    <row r="29" spans="1:5" x14ac:dyDescent="0.2">
      <c r="A29" s="4" t="s">
        <v>787</v>
      </c>
      <c r="B29" s="10" t="s">
        <v>813</v>
      </c>
      <c r="C29" s="4" t="s">
        <v>630</v>
      </c>
      <c r="D29" s="9" t="s">
        <v>817</v>
      </c>
      <c r="E29" s="4">
        <v>2009</v>
      </c>
    </row>
    <row r="30" spans="1:5" x14ac:dyDescent="0.2">
      <c r="A30" s="4" t="s">
        <v>818</v>
      </c>
      <c r="B30" s="5" t="s">
        <v>825</v>
      </c>
      <c r="C30" s="4" t="s">
        <v>832</v>
      </c>
      <c r="D30" s="9" t="s">
        <v>631</v>
      </c>
      <c r="E30" s="9">
        <v>2009</v>
      </c>
    </row>
    <row r="31" spans="1:5" x14ac:dyDescent="0.2">
      <c r="A31" s="4" t="s">
        <v>819</v>
      </c>
      <c r="B31" s="5" t="s">
        <v>826</v>
      </c>
      <c r="C31" s="5" t="s">
        <v>632</v>
      </c>
      <c r="D31" s="9" t="s">
        <v>631</v>
      </c>
      <c r="E31" s="9">
        <v>2009</v>
      </c>
    </row>
    <row r="32" spans="1:5" x14ac:dyDescent="0.2">
      <c r="A32" s="4" t="s">
        <v>820</v>
      </c>
      <c r="B32" s="5" t="s">
        <v>827</v>
      </c>
      <c r="C32" s="5" t="s">
        <v>833</v>
      </c>
      <c r="D32" s="9" t="s">
        <v>631</v>
      </c>
      <c r="E32" s="9">
        <v>2009</v>
      </c>
    </row>
    <row r="33" spans="1:5" x14ac:dyDescent="0.2">
      <c r="A33" s="4" t="s">
        <v>821</v>
      </c>
      <c r="B33" s="5" t="s">
        <v>828</v>
      </c>
      <c r="C33" s="4" t="s">
        <v>632</v>
      </c>
      <c r="D33" s="9" t="s">
        <v>631</v>
      </c>
      <c r="E33" s="9">
        <v>2009</v>
      </c>
    </row>
    <row r="34" spans="1:5" ht="10.5" customHeight="1" x14ac:dyDescent="0.2">
      <c r="A34" s="4" t="s">
        <v>822</v>
      </c>
      <c r="B34" s="5" t="s">
        <v>829</v>
      </c>
      <c r="C34" s="4" t="s">
        <v>632</v>
      </c>
      <c r="D34" s="9" t="s">
        <v>631</v>
      </c>
      <c r="E34" s="9">
        <v>2009</v>
      </c>
    </row>
    <row r="35" spans="1:5" ht="11.25" customHeight="1" x14ac:dyDescent="0.2">
      <c r="A35" s="4" t="s">
        <v>823</v>
      </c>
      <c r="B35" s="5" t="s">
        <v>830</v>
      </c>
      <c r="C35" s="4" t="s">
        <v>632</v>
      </c>
      <c r="D35" s="9" t="s">
        <v>631</v>
      </c>
      <c r="E35" s="9">
        <v>2009</v>
      </c>
    </row>
    <row r="36" spans="1:5" x14ac:dyDescent="0.2">
      <c r="A36" s="4" t="s">
        <v>824</v>
      </c>
      <c r="B36" s="5" t="s">
        <v>831</v>
      </c>
      <c r="C36" s="4" t="s">
        <v>585</v>
      </c>
      <c r="D36" s="9" t="s">
        <v>631</v>
      </c>
      <c r="E36" s="9">
        <v>2009</v>
      </c>
    </row>
    <row r="37" spans="1:5" x14ac:dyDescent="0.2">
      <c r="A37" s="4" t="s">
        <v>788</v>
      </c>
      <c r="B37" s="5" t="s">
        <v>814</v>
      </c>
      <c r="C37" s="9" t="s">
        <v>632</v>
      </c>
      <c r="D37" s="9" t="s">
        <v>817</v>
      </c>
      <c r="E37" s="4">
        <v>2009</v>
      </c>
    </row>
    <row r="38" spans="1:5" x14ac:dyDescent="0.2">
      <c r="A38" s="4" t="s">
        <v>789</v>
      </c>
      <c r="B38" s="5" t="s">
        <v>815</v>
      </c>
      <c r="C38" s="9" t="s">
        <v>632</v>
      </c>
      <c r="D38" s="9" t="s">
        <v>817</v>
      </c>
      <c r="E38" s="4">
        <v>2009</v>
      </c>
    </row>
    <row r="39" spans="1:5" x14ac:dyDescent="0.2">
      <c r="A39" s="4" t="s">
        <v>790</v>
      </c>
      <c r="B39" s="5" t="s">
        <v>816</v>
      </c>
      <c r="C39" s="9" t="s">
        <v>632</v>
      </c>
      <c r="D39" s="9" t="s">
        <v>817</v>
      </c>
      <c r="E39" s="4">
        <v>2009</v>
      </c>
    </row>
    <row r="40" spans="1:5" x14ac:dyDescent="0.2">
      <c r="A40" s="4" t="s">
        <v>454</v>
      </c>
      <c r="B40" s="5" t="s">
        <v>457</v>
      </c>
      <c r="C40" s="9" t="s">
        <v>632</v>
      </c>
      <c r="D40" s="9" t="s">
        <v>817</v>
      </c>
      <c r="E40" s="4">
        <v>2009</v>
      </c>
    </row>
  </sheetData>
  <phoneticPr fontId="15" type="noConversion"/>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Variables demografía</vt:lpstr>
      <vt:lpstr>Datos demografía</vt:lpstr>
      <vt:lpstr>Variables índice vulnerabilidad</vt:lpstr>
      <vt:lpstr>Datos índice de vulnerabilidad</vt:lpstr>
      <vt:lpstr>Variables ingreso</vt:lpstr>
      <vt:lpstr>Datos ingreso</vt:lpstr>
      <vt:lpstr>Variables ocupación</vt:lpstr>
      <vt:lpstr>Datos ocupación</vt:lpstr>
      <vt:lpstr>Variables educación</vt:lpstr>
      <vt:lpstr>Datos educación</vt:lpstr>
      <vt:lpstr>Variables materiales</vt:lpstr>
      <vt:lpstr>Datos materiales</vt:lpstr>
      <vt:lpstr>Variables comportamiento</vt:lpstr>
      <vt:lpstr>Datos comportamiento</vt:lpstr>
      <vt:lpstr>Variables sistema</vt:lpstr>
      <vt:lpstr>Datos sistema</vt:lpstr>
      <vt:lpstr>Variables daño</vt:lpstr>
      <vt:lpstr>Datos daño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Nájera De Ferrari</dc:creator>
  <cp:lastModifiedBy>Rocio Martinez Gutierrez</cp:lastModifiedBy>
  <cp:lastPrinted>2016-03-15T16:24:31Z</cp:lastPrinted>
  <dcterms:created xsi:type="dcterms:W3CDTF">2011-08-01T00:01:11Z</dcterms:created>
  <dcterms:modified xsi:type="dcterms:W3CDTF">2016-03-15T16:24:43Z</dcterms:modified>
</cp:coreProperties>
</file>