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activeTab="0"/>
  </bookViews>
  <sheets>
    <sheet name="VARIABLES" sheetId="1" r:id="rId1"/>
    <sheet name="DATOS" sheetId="2" r:id="rId2"/>
  </sheets>
  <definedNames/>
  <calcPr fullCalcOnLoad="1"/>
</workbook>
</file>

<file path=xl/sharedStrings.xml><?xml version="1.0" encoding="utf-8"?>
<sst xmlns="http://schemas.openxmlformats.org/spreadsheetml/2006/main" count="1057" uniqueCount="483">
  <si>
    <t>comdProvincia</t>
  </si>
  <si>
    <t>comdSuperficie</t>
  </si>
  <si>
    <t>comd2009PobT</t>
  </si>
  <si>
    <t>comd2009Densidad</t>
  </si>
  <si>
    <t>comd2009PorPaís</t>
  </si>
  <si>
    <t>comd2009PobH</t>
  </si>
  <si>
    <t>comd2009PorH</t>
  </si>
  <si>
    <t>comd2009PobM</t>
  </si>
  <si>
    <t>comd2009PorM</t>
  </si>
  <si>
    <t>comd2009ÍndMasc</t>
  </si>
  <si>
    <t>comd2009Pob0a14</t>
  </si>
  <si>
    <t>comd2009Por0a14</t>
  </si>
  <si>
    <t>comd2009Pob15a64</t>
  </si>
  <si>
    <t>comd2009Por15a64</t>
  </si>
  <si>
    <t>comd2009Pob65ymás</t>
  </si>
  <si>
    <t>comd2009Por65ymás</t>
  </si>
  <si>
    <t>comd2009ÍndDep</t>
  </si>
  <si>
    <t>comd2009ÍndVej</t>
  </si>
  <si>
    <t>comd2020PobT</t>
  </si>
  <si>
    <t>comd2020PorPaís</t>
  </si>
  <si>
    <t>Punta Arenas</t>
  </si>
  <si>
    <t>Laguna Blanca</t>
  </si>
  <si>
    <t>Río Verde</t>
  </si>
  <si>
    <t>San Gregorio</t>
  </si>
  <si>
    <t>REGIÓN XII</t>
  </si>
  <si>
    <t>Cabo de Hornos</t>
  </si>
  <si>
    <t>Antártica</t>
  </si>
  <si>
    <t>Porvenir</t>
  </si>
  <si>
    <t>Primavera</t>
  </si>
  <si>
    <t>Timaukel</t>
  </si>
  <si>
    <t>Natales</t>
  </si>
  <si>
    <t>Torres del Paine</t>
  </si>
  <si>
    <t>Magallanes</t>
  </si>
  <si>
    <t>Antártica Chilena</t>
  </si>
  <si>
    <t>Tierra del Fuego</t>
  </si>
  <si>
    <t>Última Esperanza</t>
  </si>
  <si>
    <t>PAÍS</t>
  </si>
  <si>
    <t>comd2006PorEtniaCASEN</t>
  </si>
  <si>
    <t>comp2008DispPresupxHabt</t>
  </si>
  <si>
    <t>comp2008DepFCM</t>
  </si>
  <si>
    <t>comp2008GastoSaludxInscrito</t>
  </si>
  <si>
    <t>comind2009IDG</t>
  </si>
  <si>
    <t>comindVulT</t>
  </si>
  <si>
    <t>comindVulEducación</t>
  </si>
  <si>
    <t>comindVulIngreso</t>
  </si>
  <si>
    <t>comindVulOcupaciónT</t>
  </si>
  <si>
    <t>comindVulVivienda</t>
  </si>
  <si>
    <t>comind2088Aislam</t>
  </si>
  <si>
    <t>comp2008PorAporteMunSalud</t>
  </si>
  <si>
    <t>comm2008MetrosAVerdesxHab</t>
  </si>
  <si>
    <t>coms2008TipoAdmSalud</t>
  </si>
  <si>
    <t>coms2008DistaHosp</t>
  </si>
  <si>
    <t xml:space="preserve">Corporación </t>
  </si>
  <si>
    <t>Dirección Municipal</t>
  </si>
  <si>
    <t>Costo Fijo</t>
  </si>
  <si>
    <t>Sin Servicio</t>
  </si>
  <si>
    <t>No informado</t>
  </si>
  <si>
    <t>comd2009PorRegión</t>
  </si>
  <si>
    <t>comd2020PorRegión</t>
  </si>
  <si>
    <t>comd2006PorRural</t>
  </si>
  <si>
    <t>comi2006PromIngAutonT</t>
  </si>
  <si>
    <t>comi2006PromIngMonetT</t>
  </si>
  <si>
    <t>comi2006IngMonetPercap</t>
  </si>
  <si>
    <t>comi2006PorPobreT</t>
  </si>
  <si>
    <t>comi2006PorIndig</t>
  </si>
  <si>
    <t>comi2006PorPobNoIndig</t>
  </si>
  <si>
    <t>comi2006PorNoPob</t>
  </si>
  <si>
    <t>comind2003IDH</t>
  </si>
  <si>
    <t>comi2006PorJefasHogar</t>
  </si>
  <si>
    <t>como2006TasaDesoc</t>
  </si>
  <si>
    <t>como2006PorOcupPrimario</t>
  </si>
  <si>
    <t>como2006PorOcupSecund</t>
  </si>
  <si>
    <t>como2006PorOcupTercia</t>
  </si>
  <si>
    <t>como200615a64ActivosSinCotizar</t>
  </si>
  <si>
    <t>come2006PorAlfabT</t>
  </si>
  <si>
    <t>come2006PorAlfab25ymas</t>
  </si>
  <si>
    <t>come2006PromEscT</t>
  </si>
  <si>
    <t>come2006PromEsc25añosymas</t>
  </si>
  <si>
    <t>come2006PorCobEducTotal</t>
  </si>
  <si>
    <t>como2006TasaPart</t>
  </si>
  <si>
    <t>comm2006PorTSaneamDeficit</t>
  </si>
  <si>
    <t>comm2006PorTMaterIrrec</t>
  </si>
  <si>
    <t>comm2006PorTHacinCrit</t>
  </si>
  <si>
    <t>como2006PorOcup</t>
  </si>
  <si>
    <t>como2006PorPobTSinContr</t>
  </si>
  <si>
    <t xml:space="preserve">comm2006PorTRefrig </t>
  </si>
  <si>
    <t>comm2006PorTCalef</t>
  </si>
  <si>
    <t>comm2006PorTComp</t>
  </si>
  <si>
    <t>coms2006TPorSistPúbl</t>
  </si>
  <si>
    <t>coms2006TPorISAPRE</t>
  </si>
  <si>
    <t>coms2006TPorNinguno</t>
  </si>
  <si>
    <t>coms2006TPorPAPCASEN25a64</t>
  </si>
  <si>
    <t>coms2006TPorPAPCASEN15a64</t>
  </si>
  <si>
    <t>comh2008PorEmbControlMenoresDe15</t>
  </si>
  <si>
    <t>comh2008PorEmbControlDe15a19</t>
  </si>
  <si>
    <t>comh2008PorNiñosMenoresDe6ConMenos1DePesoTalla</t>
  </si>
  <si>
    <t>comh2008PorNiñosMenoresDe6ConMás1DePesoTalla</t>
  </si>
  <si>
    <t>h2008TasaDenunVIF</t>
  </si>
  <si>
    <t>h2008TasaDenunDMCS</t>
  </si>
  <si>
    <t>coms2009TPobFonasa</t>
  </si>
  <si>
    <t>coms2009PorPobFonasaPob</t>
  </si>
  <si>
    <t>coms2009PobPercAPS</t>
  </si>
  <si>
    <t>coms2009PorPercAPSPob</t>
  </si>
  <si>
    <t>coms2008PorMenos6Control</t>
  </si>
  <si>
    <t>coms2008Por65yMásControl</t>
  </si>
  <si>
    <t>comh2008PorNiñosMenoresDe6ConMenos2DePesoTalla</t>
  </si>
  <si>
    <t>comh2008PorNiñosMenoresDe6ConMás2DePesoTalla</t>
  </si>
  <si>
    <t>comindPosiPaís</t>
  </si>
  <si>
    <t>comindPosiRegional</t>
  </si>
  <si>
    <t>comi2003GiniAutonom</t>
  </si>
  <si>
    <t>como2006TasaCeasant</t>
  </si>
  <si>
    <t>v2003TPercepSaludBuenaoMuybuena</t>
  </si>
  <si>
    <t>v2003TPercepSaludMalaoMuymala</t>
  </si>
  <si>
    <t>coms2006PorTuvoProbSaludUlt30Días</t>
  </si>
  <si>
    <t>coms2006PorProbSaludUlt30DíasNoConsulta</t>
  </si>
  <si>
    <t>coms2009PobFonasaA</t>
  </si>
  <si>
    <t>coms2009PorFonasaAdePob</t>
  </si>
  <si>
    <t>comv2008TasaAcumNotVIHx100milHab</t>
  </si>
  <si>
    <t>comv2008TasaAcumNotSIDAx100milHab</t>
  </si>
  <si>
    <t>comv2008TasaAcumNotVIHySIDAx100milHab</t>
  </si>
  <si>
    <t>codigoComunas</t>
  </si>
  <si>
    <t>codComunasTexto</t>
  </si>
  <si>
    <t>numInteriorReg</t>
  </si>
  <si>
    <t>vcom1997a2006TasaMortGralObsH</t>
  </si>
  <si>
    <t>vcom1997a2006TasaMortGralObsM</t>
  </si>
  <si>
    <t>vcom1997a2006TasaMortGralObsT</t>
  </si>
  <si>
    <t>vcom1997a2006TasaMortGralAjusHx100mil</t>
  </si>
  <si>
    <t>vcom1997a2006TasaMortGralAjustMx100mil</t>
  </si>
  <si>
    <t>vcom1997a2006TasaMortGralAjustTx100mil</t>
  </si>
  <si>
    <t>vcom1997a2006TasaAjustCirculatH</t>
  </si>
  <si>
    <t>vcom1997a2006TasaAjustCirculatM</t>
  </si>
  <si>
    <t>vcom1997a2006TasaAjustCirculatT</t>
  </si>
  <si>
    <t>vcom1997a2006TasaObsCirculatH</t>
  </si>
  <si>
    <t>vcom1997a2006TasaObsCirculatM</t>
  </si>
  <si>
    <t>vcom1997a2006TasaObsCirculatT</t>
  </si>
  <si>
    <t>vcom1997a2006TasaAjustTumorestH</t>
  </si>
  <si>
    <t>vcom1997a2006TasaAjustTumoresM</t>
  </si>
  <si>
    <t>vcom1997a2006TasaAjustTumoresT</t>
  </si>
  <si>
    <t>vcom1997a2006TasaObsTumorestH</t>
  </si>
  <si>
    <t>vcom1997a2006TasaObsTumoresM</t>
  </si>
  <si>
    <t>vcom1997a2006TasaObsTumoresT</t>
  </si>
  <si>
    <t>vcom1997a2006TasaAjustTraumatH</t>
  </si>
  <si>
    <t>vcom1997a2006TasaAjustTraumatM</t>
  </si>
  <si>
    <t>vcom1997a2006TasaAjustTraumatT</t>
  </si>
  <si>
    <t>vcom1997a2006TasaObsTraumatH</t>
  </si>
  <si>
    <t>vcom1997a2006TasaObsTraumatM</t>
  </si>
  <si>
    <t>vcom1997a2006TasaObsTraumatT</t>
  </si>
  <si>
    <t>vcom1997a2006AVPPT</t>
  </si>
  <si>
    <t>vcom1997a2006PorAVPPRegiónT</t>
  </si>
  <si>
    <t>vcom1997a2006PerdPromAVPPT</t>
  </si>
  <si>
    <t>vcom1997a2006TasaAVPPT</t>
  </si>
  <si>
    <t>vcom1997a2006AVPPH</t>
  </si>
  <si>
    <t>vcom1997a2006PorAVPPRegiónH</t>
  </si>
  <si>
    <t>vcom1997a2006PerdPromAVPPH</t>
  </si>
  <si>
    <t>vcom1997a2006TasaAVPPH</t>
  </si>
  <si>
    <t>vcom1997a2006AVPPM</t>
  </si>
  <si>
    <t>vcom1997a2006PorAVPPRegiónM</t>
  </si>
  <si>
    <t>vcom1997a2006PerdPromAVPPM</t>
  </si>
  <si>
    <t>vcom1997a2006TasaAVPPM</t>
  </si>
  <si>
    <t>vcom1997a2006EVnacerT</t>
  </si>
  <si>
    <t>vcom1997a2006EV20añosT</t>
  </si>
  <si>
    <t>vcom1997a2006EVnacerH</t>
  </si>
  <si>
    <t>vcom1997a2006EV20añosH</t>
  </si>
  <si>
    <t>vcom1997a2006EVnacerM</t>
  </si>
  <si>
    <t>vcom1997a2006EV20añosM</t>
  </si>
  <si>
    <t>vcom1997a2006EV20años0a8EstT</t>
  </si>
  <si>
    <t>vcom1997a2006EV20años9a12EstT</t>
  </si>
  <si>
    <t>vcom1997a2006EV20años13ymásEstT</t>
  </si>
  <si>
    <t>vcom1997a2006EV20años0a8EstH</t>
  </si>
  <si>
    <t>vcom1997a2006EV20años9a12EstH</t>
  </si>
  <si>
    <t>vcom1997a2006EV20años13ymásEstH</t>
  </si>
  <si>
    <t>vcom1997a2006EV20años0a8EstM</t>
  </si>
  <si>
    <t>vcom1997a2006EV20años9a12EstM</t>
  </si>
  <si>
    <t>vcom1997a2006EV20años13ymásEstM</t>
  </si>
  <si>
    <t>vcom1997a2006TasaAjustMortInfT</t>
  </si>
  <si>
    <t>vcom1997a2006TasaAjustMortInfH</t>
  </si>
  <si>
    <t>vcom1997a2006TasaAjustMortInfM</t>
  </si>
  <si>
    <t>vcom1997a2006MortInfAjust0a8T</t>
  </si>
  <si>
    <t>vcom1997a2006MortInfAjust9a12T</t>
  </si>
  <si>
    <t>vcom1997a2006MortInfAjust13ymásT</t>
  </si>
  <si>
    <t>vcom1997a2006MortInfAjust0a8H</t>
  </si>
  <si>
    <t>vcom1997a2006MortInfAjust9a12H</t>
  </si>
  <si>
    <t>vcom1997a2006MortInfAjust13ymásH</t>
  </si>
  <si>
    <t>vcom1997a2006MortInfAjust0a8M</t>
  </si>
  <si>
    <t>vcom1997a2006MortInfAjust9a12M</t>
  </si>
  <si>
    <t>vcom1997a2006MortInfAjust13ymásM</t>
  </si>
  <si>
    <t>vcom1997a2006TasaObsMortInfT</t>
  </si>
  <si>
    <t>vcom1997a2006TasaObsMortInfH</t>
  </si>
  <si>
    <t>vcom1997a2006TasaObsMortInfM</t>
  </si>
  <si>
    <t>vcom1997a2006MortInfObs0a8T</t>
  </si>
  <si>
    <t>vcom1997a2006MortInfObs9a12T</t>
  </si>
  <si>
    <t>vcom1997a2006MortInfObs13ymásT</t>
  </si>
  <si>
    <t>vcom1997a2006MortInfObs0a8H</t>
  </si>
  <si>
    <t>vcom1997a2006MortInfObs9a12H</t>
  </si>
  <si>
    <t>vcom1997a2006MortInfObs13ymásH</t>
  </si>
  <si>
    <t>vcom1997a2006MortInfObs0a8M</t>
  </si>
  <si>
    <t>vcom1997a2006MortInfObs9a12M</t>
  </si>
  <si>
    <t>vcom1997a2006MortInfObs13ymásM</t>
  </si>
  <si>
    <t>VARIABLE</t>
  </si>
  <si>
    <t>NOMBRE</t>
  </si>
  <si>
    <t>DETALLE</t>
  </si>
  <si>
    <t>FUENTE</t>
  </si>
  <si>
    <t>AÑO DATO</t>
  </si>
  <si>
    <t>nomComunas</t>
  </si>
  <si>
    <t>Código comunas.</t>
  </si>
  <si>
    <t>Formato texto.</t>
  </si>
  <si>
    <t>INE</t>
  </si>
  <si>
    <t>Formato numérico.</t>
  </si>
  <si>
    <t>Número de la comuna al interior de la región.</t>
  </si>
  <si>
    <t>N/C</t>
  </si>
  <si>
    <t>Nombre de la comuna.</t>
  </si>
  <si>
    <t>Nombre de la provincia a la que pertenece la comuna.</t>
  </si>
  <si>
    <t>En kms2.</t>
  </si>
  <si>
    <t>Instituto Geográfico Militar (IGM).</t>
  </si>
  <si>
    <t>Superficie.</t>
  </si>
  <si>
    <t>Población total 2009.</t>
  </si>
  <si>
    <t>Proyección en número de habitantes.</t>
  </si>
  <si>
    <t>INE. Proyecciones de pablación. www.ine.cl</t>
  </si>
  <si>
    <t>Densidad poblacional 2009.</t>
  </si>
  <si>
    <t>Habitantes por km2.</t>
  </si>
  <si>
    <t>Cálculo en base a datos IGM e INE.</t>
  </si>
  <si>
    <t>Porcentaje de la población nacional 2009.</t>
  </si>
  <si>
    <t>Cálculo en base a datos INE.</t>
  </si>
  <si>
    <t xml:space="preserve">Porcentaje que representa la región o la comuna de la población total del país. </t>
  </si>
  <si>
    <t>Porcentaje de la población regional 2009.</t>
  </si>
  <si>
    <t xml:space="preserve">Porcentaje que representa la comuna de la población total de la región. </t>
  </si>
  <si>
    <t>Población hombres 2009.</t>
  </si>
  <si>
    <t>En número de habitantes.</t>
  </si>
  <si>
    <t>Porcentaje de hombres 2009.</t>
  </si>
  <si>
    <t>En porcentaje.</t>
  </si>
  <si>
    <t>Población mujeres 2009.</t>
  </si>
  <si>
    <t>Porcentaje de mujeres 2009.</t>
  </si>
  <si>
    <t>Índice de masculinidad 2009.</t>
  </si>
  <si>
    <t>Nº de hombres por cada 100 mujeres.</t>
  </si>
  <si>
    <t>Población de 0 a 14 años 2009.</t>
  </si>
  <si>
    <t>Porcentaje de población de 0 a 14 años 2009.</t>
  </si>
  <si>
    <t>Población de 15 a 64 años 2009.</t>
  </si>
  <si>
    <t>Porcentaje de población de 15 a 64 años 2009.</t>
  </si>
  <si>
    <t>Población de 65 y más años 2009.</t>
  </si>
  <si>
    <t>Porcentaje de población de 65 y más años 2009.</t>
  </si>
  <si>
    <t>Índice de dependencia demográfica 2009.</t>
  </si>
  <si>
    <t>Nº de menores de 15 y mayores de 64 por cada 100 personas de 15 a 64 años.</t>
  </si>
  <si>
    <t>Índice de vejez o renovación 2009.</t>
  </si>
  <si>
    <t>Nº de mayores de 64 por cada 100 menores de 15 años.</t>
  </si>
  <si>
    <t>Población total 2020.</t>
  </si>
  <si>
    <t>Porcentaje de la población nacional 2020.</t>
  </si>
  <si>
    <t>Porcentaje de la población regional 2020.</t>
  </si>
  <si>
    <t>Porcentaje de población rural 2006.</t>
  </si>
  <si>
    <t>Porcentaje de población étnica CASEN 2006.</t>
  </si>
  <si>
    <t>Ministerio de Planificación Nacional (MIDEPLAN). Encuesta CASEN 2006.</t>
  </si>
  <si>
    <t>Disponibilidad presupuestaria municipal por habitante 2008.</t>
  </si>
  <si>
    <t>En pesos por habitante.</t>
  </si>
  <si>
    <t>BEP Municipal. En www.sinim.cl</t>
  </si>
  <si>
    <t>Dependencia del Fondo Común Municipal sobre los ingresos propios 2008.</t>
  </si>
  <si>
    <t>En porcentaje. Mide la dependencia de los Ingresos Propios sobre el Fondo Común Municipal.</t>
  </si>
  <si>
    <t>Aporte municipal al sector salud respecto al ingreso total percibido municipal 2008.</t>
  </si>
  <si>
    <t xml:space="preserve">En porcentaje. </t>
  </si>
  <si>
    <t>Gasto anual del área salud por habitante inscrito validado 2008.</t>
  </si>
  <si>
    <t>Puntaje Índice de Desarrollo Humano (IDH) total 2003.</t>
  </si>
  <si>
    <t>En puntaje donde 0 es la peor situación y 1 la mejor.</t>
  </si>
  <si>
    <t>PNUD - MIDEPLAN. Las Trayectorias del Desarrollo Humano en las Comunas de Chile (1994-2003). http://www.desarrollohumano.cl/otraspub/pub12/IDHC%20con%20portada.pdf</t>
  </si>
  <si>
    <t>Puntaje Índice de Inequidad Territorial de Género (IDG) 2009.</t>
  </si>
  <si>
    <t>MIDEPLAN - SERNAM - ACHM. Índice de Inequidad Territorial de Género. 2009.</t>
  </si>
  <si>
    <t>Puntaje Índice de Vulnerabilidad total 2009.</t>
  </si>
  <si>
    <t>Elaboración propia según datos CASEN 2006 y metodología adaptada del IDH 2003. 2009.</t>
  </si>
  <si>
    <t>Puntaje IV dimensión educación 2009.</t>
  </si>
  <si>
    <t>Puntaje IV dimensión ingresos 2009.</t>
  </si>
  <si>
    <t>Puntaje IV dimensión ocupación 2009.</t>
  </si>
  <si>
    <t>Puntaje IV dimensión vivienda 2009.</t>
  </si>
  <si>
    <t>Posición de la comuna en el IV respecto al país.</t>
  </si>
  <si>
    <t>Posición.</t>
  </si>
  <si>
    <t>Posición de la comuna en el IV respecto a la región.</t>
  </si>
  <si>
    <t>SUBDERE.</t>
  </si>
  <si>
    <t>En puntaje donde 0 es ningún aislamiento y 1 es total aislamiento.</t>
  </si>
  <si>
    <t>Promedio de ingreso autónomo total 2006.</t>
  </si>
  <si>
    <t>En pesos.</t>
  </si>
  <si>
    <t>Promedio de ingreso monetario total 2006.</t>
  </si>
  <si>
    <t>Promedio de ingreso monetario per cápita 2006.</t>
  </si>
  <si>
    <t>Donde 0 se corresponde con la perfecta igualdad y 1 se corresponde con la completa desigualdad.</t>
  </si>
  <si>
    <t>Coeficiente de Gini según el promedio de ingreso autónomo 2003.</t>
  </si>
  <si>
    <t>Ministerio de Planificación Nacional (MIDEPLAN). Encuesta CASEN 2003.</t>
  </si>
  <si>
    <t>Porcentaje de hogares con jefatura de mujeres 2006.</t>
  </si>
  <si>
    <t>Porcentaje de indigencia 2006.</t>
  </si>
  <si>
    <t>Porcentaje de pobreza no indigente 2006.</t>
  </si>
  <si>
    <t>Porcentaje de población no pobre 2006.</t>
  </si>
  <si>
    <t>Porcentaje de pobreza total 2006.</t>
  </si>
  <si>
    <t>Tasa por 100.</t>
  </si>
  <si>
    <t>Tasa total de participación laboral 2006.</t>
  </si>
  <si>
    <t>Tasa de desocupación 2006.</t>
  </si>
  <si>
    <t>Tasa de cesantía 2006.</t>
  </si>
  <si>
    <t>Población económicamente inserta en el sector económico primario.</t>
  </si>
  <si>
    <t>INE. En www.sinim.cl</t>
  </si>
  <si>
    <t>Población económicamente inserta en el sector económico secundario.</t>
  </si>
  <si>
    <t>Población económicamente inserta en el sector económico terciario.</t>
  </si>
  <si>
    <t>Porcentaje de asalariados sin contrato firmado CASEN 2006.</t>
  </si>
  <si>
    <t>MIDEPLAN. Encuesta CASEN. 2006.</t>
  </si>
  <si>
    <t>Porcentaje personas de 15 a 64 con condición de actividad activa que no cotiza 2006.</t>
  </si>
  <si>
    <t>Porcentaje de alfabetismo total 2006.</t>
  </si>
  <si>
    <t>Porcentaje de mayores de 14  años que sabe leer y escribir.</t>
  </si>
  <si>
    <t>Porcentaje de alfabetismo población de 25 y más años 2006.</t>
  </si>
  <si>
    <t>Porcentaje de adultos de 25 años y más que sabe leer y escribir.</t>
  </si>
  <si>
    <t>Promedio de años de escolaridad total 2006.</t>
  </si>
  <si>
    <t>En años de escolaridad.</t>
  </si>
  <si>
    <t>Promedio de años de escolaridad de las personas de 25 años y más 2006.</t>
  </si>
  <si>
    <t>Porcentaje de cobertura educacional total en población de 4 a 25 años 2006.</t>
  </si>
  <si>
    <t>Porcentaje de hogares totales con indicador de saneamiento deficitario 2006.</t>
  </si>
  <si>
    <t>En porcentaje. Según indicador de saneamiento elaborado por MIDEPLAN, solo hogares deficitarios.</t>
  </si>
  <si>
    <t>Porcentaje de hogares totales con indicador de materialidad irrecuperable 2006.</t>
  </si>
  <si>
    <t>En porcentaje. Según indicador de materialidad de la vivienda elaborado por MIDEPLAN, solo viviendas irrecuperables.</t>
  </si>
  <si>
    <t>Porcentaje de hogares totales con indicador de hacinamiento crítico 2006.</t>
  </si>
  <si>
    <t>En porcentaje. Según indicador de hacinamiento de la vivienda elaborado por MIDEPLAN, solo hogares con hacinamiento crítico.</t>
  </si>
  <si>
    <t>Porcentaje de hogares totales que tiene refrigerador 2006.</t>
  </si>
  <si>
    <t>En porcentaje. Solo hogares que tienen.</t>
  </si>
  <si>
    <t>Porcentaje de hogares totales que tiene calefont 2006.</t>
  </si>
  <si>
    <t>Porcentaje de hogares totales que tiene computador 2006.</t>
  </si>
  <si>
    <t>Metros cuadrados de áreas verdes con mantenimiento por babitante.</t>
  </si>
  <si>
    <t>En metros cuadrados por habitante.</t>
  </si>
  <si>
    <t>Tasa de denuncias por delitos de violencia intrafamiliar 2008.</t>
  </si>
  <si>
    <t>Tasa por 100.000 habitantes.</t>
  </si>
  <si>
    <t>Ministerio del Interior. http://www.seguridadpublica.gov.cl/filesapp/Tasas_VIF_ANUAL_2001_2010w.xls</t>
  </si>
  <si>
    <t>Tasa de denuncias por delitos de mayor connotación social 2008.</t>
  </si>
  <si>
    <t>Porcentaje de embarazadas en control menores de 15 años, 2008.</t>
  </si>
  <si>
    <t>En porcentaje. Solo población en control en el sistema público de salud.</t>
  </si>
  <si>
    <t>MINSAL. DEIS. REM.</t>
  </si>
  <si>
    <t>Porcentaje de embarazadas en control de 15 a 19 años, 2008.</t>
  </si>
  <si>
    <t>Porcentaje de niños menores de 6 años en control con malnutrición por déficit (-1 desviación estándar peso/talla), 2008.</t>
  </si>
  <si>
    <t>Porcentaje de niños menores de 6 años en control con malnutrición por déficit (-2 desviación estándar peso/talla), 2008.</t>
  </si>
  <si>
    <t>Porcentaje de niños menores de 6 años en control con malnutrición por exceso (+1 desviación estándar peso/talla), 2008.</t>
  </si>
  <si>
    <t>Porcentaje de niños menores de 6 años en control con malnutrición por exceso (+2 desviación estándar peso/talla), 2008.</t>
  </si>
  <si>
    <t>Tipo de administración de salud comunal.</t>
  </si>
  <si>
    <t>En tipo de administración.</t>
  </si>
  <si>
    <t>En kilómetros.</t>
  </si>
  <si>
    <t>Población total beneficiaria de FONASA 2009.</t>
  </si>
  <si>
    <t>En cantidad de personas.</t>
  </si>
  <si>
    <t>FONASA.</t>
  </si>
  <si>
    <t>Porcentaje de la población total que es beneficiaria de FONASA 2009.</t>
  </si>
  <si>
    <t>En porcentaje sobre la población regional.</t>
  </si>
  <si>
    <t>Población beneficiaria de FONASA con letra A 2009.</t>
  </si>
  <si>
    <t>Porcentaje de la población total que es beneficiaria de FONASA con letra A 2009.</t>
  </si>
  <si>
    <t>Población per cápita inscrita en la atención primaria de salud (APS) 2009.</t>
  </si>
  <si>
    <t>MINSAL. APS.</t>
  </si>
  <si>
    <t>Porcentaje de la población total que corresponde a población per cápita inscrita en APS 2009.</t>
  </si>
  <si>
    <t>Porcentaje de población que tiene previsión de salud del sistema público 2006.</t>
  </si>
  <si>
    <t>MIDEPLAN. Encuesta CASEN 2006.</t>
  </si>
  <si>
    <t>Porcentaje de población que tiene ISAPRE 2006.</t>
  </si>
  <si>
    <t>Porcentaje de población que no tiene previsión de salud (particulares) 2006.</t>
  </si>
  <si>
    <t>Porcentaje total de personas que declara haber tenido un problema de salud, enfermedad o accidente en el último mes, 2006.</t>
  </si>
  <si>
    <t>Porcentaje total de personas que declara haber tenido un problema de salud, enfermedad o accidente en el último mes y que no recibió atención, 2006.</t>
  </si>
  <si>
    <t>En porcentaje sobre la población que declara haber tenido un problema de salud, enfermedad o accidente en el último mes. La no atención considera a quienes no consultaron, perdieron la hora o no obtuvieron hora.</t>
  </si>
  <si>
    <t>Porcentaje de mujeres de 15 a 64 años que afirma haberse realizado el PAP en los últimos 3 años, 2006.</t>
  </si>
  <si>
    <t>Porcentaje de mujeres de 25 a 64 años que afirma haberse realizado el PAP en los últimos 3 años, 2006.</t>
  </si>
  <si>
    <t>Porcentaje de menores de 6 años en control en el sistema público de salud 2008.</t>
  </si>
  <si>
    <t>En porcentaje sobre la población regional de esa edad.</t>
  </si>
  <si>
    <t>Porcentaje de personas de 65 y más  años en control en el sistema público de salud 2008.</t>
  </si>
  <si>
    <t>Porcentaje de personas de 15 y más años que precibe su salud como muy buena o buena.</t>
  </si>
  <si>
    <t>En porcentaje respecto a población de 15 años y más. Respuestas muy buena y buena.</t>
  </si>
  <si>
    <t>MIDEPLAN. Encuesta CASEN 2003.</t>
  </si>
  <si>
    <t>Porcentaje de personas de 15 y más años que precibe su salud como muy mala o mala.</t>
  </si>
  <si>
    <t>En porcentaje respecto a población de 15 años y más. Respuestas muy mala y mala.</t>
  </si>
  <si>
    <t>Tasa acumulada de notificaciones por VIH desde 1984 a 2008.</t>
  </si>
  <si>
    <t>En tasa por 100.000 habitantes.</t>
  </si>
  <si>
    <t>MINSAl. Departamento de Epidemiología.</t>
  </si>
  <si>
    <t>1984 - 2008</t>
  </si>
  <si>
    <t>Tasa acumulada de notificaciones por SIDA desde 1984 a 2008.</t>
  </si>
  <si>
    <t>Tasa acumulada de notificaciones por VIH y SIDA desde 1984 a 2008.</t>
  </si>
  <si>
    <t>MINSAL. DEIS. Estadísticas vitales.</t>
  </si>
  <si>
    <t>1997 - 2006</t>
  </si>
  <si>
    <t>Tasa observada de mortalidad general total por 100.000 habitantes.</t>
  </si>
  <si>
    <t>vcom1997a2006TasaMortGralAjusH</t>
  </si>
  <si>
    <t>vcom1997a2006TasaMortGralAjustM</t>
  </si>
  <si>
    <t>vcom1997a2006TasaMortGralAjustT</t>
  </si>
  <si>
    <t>Tasa observada de mortalidad general en hombres por 100.000 habitantes.</t>
  </si>
  <si>
    <t>Tasa observada de mortalidad general en mujeresl por 100.000 habitantes.</t>
  </si>
  <si>
    <t>Tasa ajustada de mortalidad general en hombres por 100.000 habitantes.</t>
  </si>
  <si>
    <t>Tasa ajustada de mortalidad general en mujeresl por 100.000 habitantes.</t>
  </si>
  <si>
    <t>Tasa ajustada de mortalidad general total por 100.000 habitantes.</t>
  </si>
  <si>
    <t>Tasa ajustada de mortalidad por enfermedades del sistema circulatorio en hombres por 100.000 habitantes.</t>
  </si>
  <si>
    <t>Tasa ajustada de mortalidad por enfermedades del sistema circulatorio en mujeresl por 100.000 habitantes.</t>
  </si>
  <si>
    <t>Tasa ajustada de mortalidad por enfermedades del sistema circulatorio total por 100.000 habitantes.</t>
  </si>
  <si>
    <t>Tasa observada de mortalidad por enfermedades del sistema circulatorio en hombres por 100.000 habitantes.</t>
  </si>
  <si>
    <t>Tasa observada de mortalidad por enfermedades del sistema circulatorio total por 100.000 habitantes.</t>
  </si>
  <si>
    <t>Tasa ajustada de mortalidad por tumores en hombres por 100.000 habitantes.</t>
  </si>
  <si>
    <t>Tasa ajustada de mortalidad por tumores en mujeresl por 100.000 habitantes.</t>
  </si>
  <si>
    <t>Tasa ajustada de mortalidad por tumores total por 100.000 habitantes.</t>
  </si>
  <si>
    <t>Tasa observada de mortalidad por tumores en hombres por 100.000 habitantes.</t>
  </si>
  <si>
    <t>Tasa observada de mortalidad por tumores total por 100.000 habitantes.</t>
  </si>
  <si>
    <t>Tasa ajustada de mortalidad por traumatismos y envenenamiento en hombres por 100.000 habitantes.</t>
  </si>
  <si>
    <t>Tasa ajustada de mortalidad por traumatismos y envenenamiento total por 100.000 habitantes.</t>
  </si>
  <si>
    <t>Tasa observada de mortalidad por traumatismos y envenenamiento en hombres por 100.000 habitantes.</t>
  </si>
  <si>
    <t>Tasa observada de mortalidad por traumatismos y envenenamiento en mujeresl por 100.000 habitantes.</t>
  </si>
  <si>
    <t>Tasa observada de mortalidad por traumatismos y envenenamiento total por 100.000 habitantes.</t>
  </si>
  <si>
    <t>Tasa ajustada de mortalidad por traumatismos y envenenamiento en mujeres por 100.000 habitantes.</t>
  </si>
  <si>
    <t>Tasa observada de mortalidad por enfermedades del sistema circulatorio en mujeres por 100.000 habitantes.</t>
  </si>
  <si>
    <t>Tasa observada de mortalidad por tumores en mujeres por 100.000 habitantes.</t>
  </si>
  <si>
    <t>En número de años por cada 1.000 hombres.</t>
  </si>
  <si>
    <t xml:space="preserve">Elaboración propia según datos DEIS - INE/CELADE.  </t>
  </si>
  <si>
    <t>Tasa de años de vida potencialmente perdidos antes de alcanzar los 80 años de edad por cada 1.000 hombres 1997 - 2006.</t>
  </si>
  <si>
    <t>Distribución porcentual de la suma de los AVPP de hombres con respecto a la región 1997 - 2006.</t>
  </si>
  <si>
    <t>En porcentaje sore la suma de AVPP de hombres de la región.</t>
  </si>
  <si>
    <t>En cantidad de AVPP de hombres.</t>
  </si>
  <si>
    <t>Suma de los AVPP de los hombres que en el decenio 1997 - 2006 fallecieron antes de alcanzar los 80 años de edad.</t>
  </si>
  <si>
    <t>En promedio de AVPP de hombres.</t>
  </si>
  <si>
    <t>Pérdida promedio de AVPP por cada defunción de un hombre ocurrida en el decenio 1997 - 2006.</t>
  </si>
  <si>
    <t>Suma de los AVPP de las mujeres que en el decenio 1997 - 2006 fallecieron antes de alcanzar los 80 años de edad.</t>
  </si>
  <si>
    <t>Distribución porcentual de la suma de los AVPP de mujeres con respecto a la región 1997 - 2006.</t>
  </si>
  <si>
    <t>Pérdida promedio de AVPP por cada defunción de una mujer ocurrida en el decenio 1997 - 2006.</t>
  </si>
  <si>
    <t>Tasa de años de vida potencialmente perdidos antes de alcanzar los 80 años de edad por cada 1.000 mujeres 1997 - 2006.</t>
  </si>
  <si>
    <t>En cantidad de AVPP de mujeres.</t>
  </si>
  <si>
    <t>En porcentaje sore la suma de AVPP de mujeres de la región.</t>
  </si>
  <si>
    <t>En promedio de AVPP de mujeres.</t>
  </si>
  <si>
    <t>En número de años por cada 1.000 mujeres</t>
  </si>
  <si>
    <t>Suma de los AVPP de las personas que en el decenio 1997 - 2006 fallecieron antes de alcanzar los 80 años de edad.</t>
  </si>
  <si>
    <t>Distribución porcentual de la suma de los AVPP con respecto a la región 1997 - 2006.</t>
  </si>
  <si>
    <t>Pérdida promedio de AVPP por cada defunción de una persona ocurrida en el decenio 1997 - 2006.</t>
  </si>
  <si>
    <t>Tasa de años de vida potencialmente perdidos antes de alcanzar los 80 años de edad por cada 1.000 personas 1997 - 2006.</t>
  </si>
  <si>
    <t>En cantidad de AVPP.</t>
  </si>
  <si>
    <t>En porcentaje sore la suma de AVPP de la región.</t>
  </si>
  <si>
    <t>En promedio de AVPP.</t>
  </si>
  <si>
    <t>En número de años por cada 1.000 personas.</t>
  </si>
  <si>
    <t>En años de vida.</t>
  </si>
  <si>
    <t>Esperanza de vida al nacer total 1997 - 2006.</t>
  </si>
  <si>
    <t>Esperanza de vida a los 20 años total 1997 - 2006.</t>
  </si>
  <si>
    <t>Esperanza de vida al nacer de hombres 1997 - 2006.</t>
  </si>
  <si>
    <t>Esperanza de vida a los 20 años de hombres 1997 - 2006.</t>
  </si>
  <si>
    <t>Esperanza de vida al nacer de mujeres 1997 - 2006.</t>
  </si>
  <si>
    <t>Esperanza de vida a los 20 años de mujeres 1997 - 2006.</t>
  </si>
  <si>
    <t>Esperanza de vida a los 20 años de personas con 0 a 8 años de estudio trienio 1997 - 2006.</t>
  </si>
  <si>
    <t>Esperanza de vida a los 20 años de personas con 9 a 12 años de estudio trienio 1997 - 2006.</t>
  </si>
  <si>
    <t>Esperanza de vida a los 20 años de personas con 13 o más años de estudio trienio 1997 - 2006.</t>
  </si>
  <si>
    <t>Esperanza de vida a los 20 años de hombres con 0 a 8 años de estudio trienio 1997 - 2006.</t>
  </si>
  <si>
    <t>Esperanza de vida a los 20 años de hombres con 9 a 12 años de estudio trienio 1997 - 2006.</t>
  </si>
  <si>
    <t>Esperanza de vida a los 20 años de hombres con 13 o más años de estudio trienio 1997 - 2006.</t>
  </si>
  <si>
    <t>Esperanza de vida a los 20 años de mujeres con 0 a 8 años de estudio trienio 1997 - 2006.</t>
  </si>
  <si>
    <t>Esperanza de vida a los 20 años de mujeres con 9 a 12 años de estudio trienio 1997 - 2006.</t>
  </si>
  <si>
    <t>Esperanza de vida a los 20 años de mujeres con 13 o más años de estudio trienio 1997 - 2006.</t>
  </si>
  <si>
    <t>Tasa ajustada de mortalidad infantil por 1.000 nacidos vivos decenio 1997 - 2006.</t>
  </si>
  <si>
    <t>Tasa por 1.000 nacidos vivos.</t>
  </si>
  <si>
    <t>Tasa ajustada de mortalidad infantil de hombres por 1.000 nacidos vivos decenio 1997 - 2006.</t>
  </si>
  <si>
    <t>Tasa ajustada de mortalidad infantil de mujeres por 1.000 nacidos vivos decenio 1997 - 2006.</t>
  </si>
  <si>
    <t>Tasa ajustada de mortalidad infantil por 1.000 nacidos vivos de madres con 0 a 8 años de estudio decenio 1997 - 2006.</t>
  </si>
  <si>
    <t>Tasa ajustada de mortalidad infantil por 1.000 nacidos vivos de madres con 9 a 12 años de estudio decenio 1997 - 2006.</t>
  </si>
  <si>
    <t>Tasa ajustada de mortalidad infantil por 1.000 nacidos vivos de madres con 13 y más años de estudio decenio 1996 - 2006.</t>
  </si>
  <si>
    <t>Tasa ajustada de mortalidad infantil de hombres por 1.000 nacidos vivos de madres con 0 a 8 años de estudio decenio 1997 - 2006.</t>
  </si>
  <si>
    <t>Tasa ajustada de mortalidad infantil de hombres por 1.000 nacidos vivos de madres con 9 a 12 años de estudio decenio 1997 - 2006.</t>
  </si>
  <si>
    <t>Tasa ajustada de mortalidad infantil de hombres por 1.000 nacidos vivos de madres con 13 y más años de estudio decenio 1996 - 2006.</t>
  </si>
  <si>
    <t>Tasa ajustada de mortalidad infantil de mujeres por 1.000 nacidos vivos de madres con 0 a 8 años de estudio decenio 1997 - 2006.</t>
  </si>
  <si>
    <t>Tasa ajustada de mortalidad infantil de mujeres por 1.000 nacidos vivos de madres con 9 a 12 años de estudio decenio 1997 - 2006.</t>
  </si>
  <si>
    <t>Tasa ajustada de mortalidad infantil de mujeres por 1.000 nacidos vivos de madres con 13 y más años de estudio decenio 1996 - 2006.</t>
  </si>
  <si>
    <t>Tasa observada de mortalidad infantil por 1.000 nacidos vivos decenio 1997 - 2006.</t>
  </si>
  <si>
    <t>Tasa observada de mortalidad infantil de hombres por 1.000 nacidos vivos decenio 1997 - 2006.</t>
  </si>
  <si>
    <t>Tasa observada de mortalidad infantil de mujeres por 1.000 nacidos vivos decenio 1997 - 2006.</t>
  </si>
  <si>
    <t>Tasa observada de mortalidad infantil de hombres por 1.000 nacidos vivos de madres con 0 a 8 años de estudio decenio 1997 - 2006.</t>
  </si>
  <si>
    <t>Tasa observada de mortalidad infantil de hombres por 1.000 nacidos vivos de madres con 9 a 12 años de estudio decenio 1997 - 2006.</t>
  </si>
  <si>
    <t>Tasa observada de mortalidad infantil de hombres por 1.000 nacidos vivos de madres con 13 y más años de estudio decenio 1996 - 2006.</t>
  </si>
  <si>
    <t>Tasa observada de mortalidad infantil de mujeres por 1.000 nacidos vivos de madres con 0 a 8 años de estudio decenio 1997 - 2006.</t>
  </si>
  <si>
    <t>Tasa observada de mortalidad infantil de mujeres por 1.000 nacidos vivos de madres con 9 a 12 años de estudio decenio 1997 - 2006.</t>
  </si>
  <si>
    <t>Tasa observada de mortalidad infantil de mujeres por 1.000 nacidos vivos de madres con 13 y más años de estudio decenio 1996 - 2006.</t>
  </si>
  <si>
    <t>Tasa observada de mortalidad infantil por 1.000 nacidos vivos de madres con 0 a 8 años de estudio decenio 1997 - 2006.</t>
  </si>
  <si>
    <t>Tasa observada de mortalidad infantil por 1.000 nacidos vivos de madres con 9 a 12 años de estudio decenio 1997 - 2006.</t>
  </si>
  <si>
    <t>Tasa observada de mortalidad infantil por 1.000 nacidos vivos de madres con 13 y más años de estudio decenio 1996 - 2006.</t>
  </si>
  <si>
    <t>NOTAS</t>
  </si>
  <si>
    <t>Para todas las regiones: Considerar la cantidad de habitantes al interpretar los datos de daño en salud.</t>
  </si>
  <si>
    <t>Región de Magallanes: 1) La comuna de Laguna Blanca tiene 7 niños Nacidos Vivos en el periodo. 2) La comuna de Río Verde tiene 3 niños Nacidos Vivos en el periodo. 3) La comuna de San Gregorio tiene 20 niños Nacidos Vivos en el periodo. 4) La comuna de Cabo de Hornos tiene 251 niños Nacidos Vivos en el periodo. 5) La comuna de la Antártica tiene 28 niños Nacidos Vivos en el periodo. 6) La comuna de Primavera tiene 73 niños Nacidos Vivos en el periodo. 8) La comuna de Timaukel tiene 36 niños Nacidos Vivos en el periodo. 9) La comuna de Torres del Paine tiene 30 niños Nacidos Vivos en el periodo.</t>
  </si>
  <si>
    <t>Puntaje Índice de Territorios Aislados.</t>
  </si>
  <si>
    <t>Distancia (km) desde la capital comunal al Hospital de Referencia, Base o Emergencia.</t>
  </si>
  <si>
    <t>Porcentaje de población activa ocupada.</t>
  </si>
  <si>
    <t>vcom1997a2006DefMenos50</t>
  </si>
  <si>
    <t>Cantidad de defunciones.</t>
  </si>
  <si>
    <t>Elaboración propia según datos MINSAL. DEIS. Estadísticas vitales.</t>
  </si>
  <si>
    <t>vcom1997a2006TotDef</t>
  </si>
  <si>
    <t>Total de defunciones decenio 1996 - 2006.</t>
  </si>
  <si>
    <t>vcom1997a2006Swaroop</t>
  </si>
  <si>
    <t>Índice de Swarop decenio 1997 - 2006.</t>
  </si>
  <si>
    <t>Defunciones en mayores de 50 años decenio 1996 - 2006.</t>
  </si>
  <si>
    <t>vcom1997a2006DefMás50</t>
  </si>
  <si>
    <t>vcomIES1997a2006</t>
  </si>
  <si>
    <t>Índice de equidad en salud 1997 - 2006.</t>
  </si>
  <si>
    <t>Elaboración propia según datos MINSAL. DEIS. Estadísticas vitales y metodología adaptada del IDH 2003. 2010.</t>
  </si>
  <si>
    <t>vcomCuadranteEVyBrecha Evporescolaridad</t>
  </si>
  <si>
    <t>Cuadrante de posición de la comuna según grafico de esperanza de vida al nacer y brecha de esperanza de vida a los 20 baños por escolaridad 1997 - 2006.</t>
  </si>
  <si>
    <t>En número donde1 es la mejor situación y 4 la peor.</t>
  </si>
  <si>
    <t>Encuesta SINIM. 2008. En www.sinim.cl.</t>
  </si>
  <si>
    <t>Porcentaje de las defunciones totales que corresponden a mayores de 50 años.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</si>
</sst>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0000"/>
    <numFmt numFmtId="189" formatCode="#,##0.00000"/>
  </numFmts>
  <fonts count="41">
    <font>
      <sz val="10"/>
      <name val="Arial"/>
      <family val="0"/>
    </font>
    <font>
      <sz val="8"/>
      <name val="Arial"/>
      <family val="2"/>
    </font>
    <font>
      <b/>
      <sz val="8"/>
      <name val="Arial"/>
      <family val="2"/>
    </font>
    <font>
      <sz val="8"/>
      <color indexed="8"/>
      <name val="Arial"/>
      <family val="2"/>
    </font>
    <font>
      <u val="single"/>
      <sz val="10"/>
      <color indexed="12"/>
      <name val="Arial"/>
      <family val="2"/>
    </font>
    <font>
      <u val="single"/>
      <sz val="10"/>
      <color indexed="36"/>
      <name val="Arial"/>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24">
    <xf numFmtId="0" fontId="0" fillId="0" borderId="0" xfId="0" applyAlignment="1">
      <alignment/>
    </xf>
    <xf numFmtId="0" fontId="2" fillId="0" borderId="0" xfId="0" applyFont="1" applyBorder="1" applyAlignment="1">
      <alignment/>
    </xf>
    <xf numFmtId="0" fontId="2" fillId="0" borderId="0" xfId="0" applyFont="1" applyAlignment="1">
      <alignment/>
    </xf>
    <xf numFmtId="180" fontId="2" fillId="0" borderId="0" xfId="0" applyNumberFormat="1" applyFont="1" applyAlignment="1">
      <alignment/>
    </xf>
    <xf numFmtId="3" fontId="2" fillId="0" borderId="0" xfId="0" applyNumberFormat="1" applyFont="1" applyAlignment="1">
      <alignment/>
    </xf>
    <xf numFmtId="181" fontId="2" fillId="0" borderId="0" xfId="0" applyNumberFormat="1" applyFont="1" applyAlignment="1">
      <alignment/>
    </xf>
    <xf numFmtId="0" fontId="2" fillId="0" borderId="0" xfId="0" applyFont="1" applyFill="1" applyBorder="1" applyAlignment="1">
      <alignment horizontal="left"/>
    </xf>
    <xf numFmtId="182" fontId="2" fillId="0" borderId="0" xfId="0" applyNumberFormat="1" applyFont="1" applyAlignment="1">
      <alignment/>
    </xf>
    <xf numFmtId="183" fontId="2" fillId="0" borderId="0" xfId="0" applyNumberFormat="1" applyFont="1" applyBorder="1" applyAlignment="1">
      <alignment horizontal="right"/>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182" fontId="2" fillId="0" borderId="0" xfId="0" applyNumberFormat="1" applyFont="1" applyBorder="1" applyAlignment="1">
      <alignment vertical="center"/>
    </xf>
    <xf numFmtId="181" fontId="2" fillId="0" borderId="0" xfId="0" applyNumberFormat="1" applyFont="1" applyBorder="1" applyAlignment="1">
      <alignment vertical="center"/>
    </xf>
    <xf numFmtId="3" fontId="2" fillId="0" borderId="0" xfId="0" applyNumberFormat="1" applyFont="1" applyBorder="1" applyAlignment="1">
      <alignment vertical="center"/>
    </xf>
    <xf numFmtId="2" fontId="2" fillId="0" borderId="0" xfId="0" applyNumberFormat="1" applyFont="1" applyBorder="1" applyAlignment="1">
      <alignment vertical="center"/>
    </xf>
    <xf numFmtId="2" fontId="2" fillId="0" borderId="0" xfId="0" applyNumberFormat="1" applyFont="1" applyAlignment="1">
      <alignment/>
    </xf>
    <xf numFmtId="182" fontId="2" fillId="0" borderId="0" xfId="0" applyNumberFormat="1" applyFont="1" applyBorder="1" applyAlignment="1">
      <alignment/>
    </xf>
    <xf numFmtId="182" fontId="2" fillId="0" borderId="0" xfId="0" applyNumberFormat="1" applyFont="1" applyFill="1" applyBorder="1" applyAlignment="1">
      <alignment/>
    </xf>
    <xf numFmtId="3" fontId="2" fillId="0" borderId="0" xfId="0" applyNumberFormat="1" applyFont="1" applyBorder="1" applyAlignment="1">
      <alignment/>
    </xf>
    <xf numFmtId="181" fontId="2" fillId="0" borderId="0" xfId="0" applyNumberFormat="1" applyFont="1" applyBorder="1" applyAlignment="1">
      <alignment/>
    </xf>
    <xf numFmtId="181" fontId="2" fillId="0" borderId="0" xfId="0" applyNumberFormat="1" applyFont="1" applyAlignment="1">
      <alignment horizontal="right"/>
    </xf>
    <xf numFmtId="180" fontId="1" fillId="0" borderId="0" xfId="0" applyNumberFormat="1" applyFont="1" applyFill="1" applyBorder="1" applyAlignment="1">
      <alignment horizontal="right" vertical="center"/>
    </xf>
    <xf numFmtId="180" fontId="1" fillId="0" borderId="0" xfId="0" applyNumberFormat="1" applyFont="1" applyBorder="1" applyAlignment="1">
      <alignment horizontal="right" vertical="center"/>
    </xf>
    <xf numFmtId="181" fontId="3" fillId="33" borderId="0" xfId="0" applyNumberFormat="1" applyFont="1" applyFill="1" applyBorder="1" applyAlignment="1">
      <alignment horizontal="right" vertical="top" wrapText="1"/>
    </xf>
    <xf numFmtId="181" fontId="3" fillId="33" borderId="0" xfId="0" applyNumberFormat="1" applyFont="1" applyFill="1" applyBorder="1" applyAlignment="1">
      <alignment horizontal="right" wrapText="1"/>
    </xf>
    <xf numFmtId="9" fontId="2" fillId="0" borderId="0" xfId="0" applyNumberFormat="1" applyFont="1" applyAlignment="1">
      <alignment/>
    </xf>
    <xf numFmtId="181" fontId="1" fillId="0" borderId="0" xfId="0" applyNumberFormat="1" applyFont="1" applyAlignment="1">
      <alignment horizontal="right"/>
    </xf>
    <xf numFmtId="2" fontId="2" fillId="0" borderId="0" xfId="0" applyNumberFormat="1" applyFont="1" applyBorder="1" applyAlignment="1">
      <alignment/>
    </xf>
    <xf numFmtId="0" fontId="1" fillId="0" borderId="0" xfId="0" applyFont="1" applyFill="1" applyBorder="1" applyAlignment="1">
      <alignment horizontal="left"/>
    </xf>
    <xf numFmtId="183" fontId="2" fillId="0" borderId="0" xfId="0" applyNumberFormat="1" applyFont="1" applyAlignment="1">
      <alignment/>
    </xf>
    <xf numFmtId="181" fontId="3" fillId="0" borderId="0" xfId="0" applyNumberFormat="1" applyFont="1" applyBorder="1" applyAlignment="1">
      <alignment horizontal="right" vertical="top" wrapText="1"/>
    </xf>
    <xf numFmtId="0" fontId="2" fillId="0" borderId="0" xfId="0" applyFont="1" applyBorder="1" applyAlignment="1">
      <alignment/>
    </xf>
    <xf numFmtId="181" fontId="2" fillId="0" borderId="0" xfId="0" applyNumberFormat="1" applyFont="1" applyAlignment="1">
      <alignment/>
    </xf>
    <xf numFmtId="181"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right"/>
    </xf>
    <xf numFmtId="2" fontId="2" fillId="0" borderId="0" xfId="0" applyNumberFormat="1" applyFont="1" applyFill="1" applyBorder="1" applyAlignment="1">
      <alignment/>
    </xf>
    <xf numFmtId="180" fontId="1" fillId="0" borderId="0" xfId="0" applyNumberFormat="1" applyFont="1" applyBorder="1" applyAlignment="1">
      <alignment horizontal="right"/>
    </xf>
    <xf numFmtId="180" fontId="2" fillId="0" borderId="0" xfId="0" applyNumberFormat="1" applyFont="1" applyBorder="1" applyAlignment="1">
      <alignment/>
    </xf>
    <xf numFmtId="3" fontId="2" fillId="0" borderId="0" xfId="0" applyNumberFormat="1" applyFont="1" applyFill="1" applyBorder="1" applyAlignment="1">
      <alignment/>
    </xf>
    <xf numFmtId="3" fontId="1" fillId="0" borderId="0" xfId="0" applyNumberFormat="1" applyFont="1" applyFill="1" applyBorder="1" applyAlignment="1">
      <alignment/>
    </xf>
    <xf numFmtId="181" fontId="2" fillId="0" borderId="0" xfId="0" applyNumberFormat="1" applyFont="1" applyFill="1" applyBorder="1" applyAlignment="1">
      <alignment/>
    </xf>
    <xf numFmtId="41" fontId="1" fillId="0" borderId="0" xfId="0" applyNumberFormat="1" applyFont="1" applyBorder="1" applyAlignment="1">
      <alignment/>
    </xf>
    <xf numFmtId="49" fontId="2" fillId="0" borderId="0" xfId="0" applyNumberFormat="1" applyFont="1" applyAlignment="1">
      <alignment/>
    </xf>
    <xf numFmtId="181" fontId="1" fillId="0" borderId="0" xfId="0" applyNumberFormat="1" applyFont="1" applyAlignment="1">
      <alignment/>
    </xf>
    <xf numFmtId="180" fontId="1" fillId="0" borderId="0" xfId="0" applyNumberFormat="1" applyFont="1" applyAlignment="1">
      <alignment/>
    </xf>
    <xf numFmtId="0" fontId="2" fillId="0" borderId="0" xfId="0" applyFont="1" applyFill="1" applyAlignment="1">
      <alignment/>
    </xf>
    <xf numFmtId="0" fontId="2" fillId="0" borderId="0" xfId="0" applyFont="1" applyBorder="1" applyAlignment="1">
      <alignment horizontal="center"/>
    </xf>
    <xf numFmtId="2" fontId="2" fillId="0" borderId="0" xfId="0" applyNumberFormat="1" applyFont="1" applyBorder="1" applyAlignment="1">
      <alignment horizontal="center"/>
    </xf>
    <xf numFmtId="181" fontId="2" fillId="0" borderId="0" xfId="0" applyNumberFormat="1" applyFont="1" applyFill="1" applyBorder="1" applyAlignment="1">
      <alignment/>
    </xf>
    <xf numFmtId="1" fontId="2" fillId="0" borderId="0" xfId="0" applyNumberFormat="1" applyFont="1" applyFill="1" applyAlignment="1">
      <alignment/>
    </xf>
    <xf numFmtId="1" fontId="1" fillId="0" borderId="0" xfId="0" applyNumberFormat="1" applyFont="1" applyFill="1" applyAlignment="1">
      <alignment/>
    </xf>
    <xf numFmtId="1" fontId="1" fillId="0" borderId="0" xfId="0" applyNumberFormat="1" applyFont="1" applyBorder="1" applyAlignment="1">
      <alignment/>
    </xf>
    <xf numFmtId="1" fontId="2" fillId="0" borderId="0" xfId="0" applyNumberFormat="1" applyFont="1" applyBorder="1" applyAlignment="1">
      <alignment/>
    </xf>
    <xf numFmtId="2" fontId="1" fillId="0" borderId="0" xfId="0" applyNumberFormat="1" applyFont="1" applyBorder="1" applyAlignment="1">
      <alignment/>
    </xf>
    <xf numFmtId="0" fontId="1" fillId="0" borderId="0" xfId="0" applyFont="1" applyBorder="1" applyAlignment="1">
      <alignment/>
    </xf>
    <xf numFmtId="2" fontId="1" fillId="0" borderId="0" xfId="0" applyNumberFormat="1" applyFont="1" applyAlignment="1">
      <alignment/>
    </xf>
    <xf numFmtId="181" fontId="1" fillId="0" borderId="0" xfId="0" applyNumberFormat="1" applyFont="1" applyFill="1" applyAlignment="1">
      <alignment/>
    </xf>
    <xf numFmtId="0" fontId="1" fillId="0" borderId="0" xfId="0" applyFont="1" applyFill="1" applyAlignment="1">
      <alignment/>
    </xf>
    <xf numFmtId="181" fontId="2" fillId="0" borderId="10" xfId="0" applyNumberFormat="1" applyFont="1" applyBorder="1" applyAlignment="1">
      <alignment/>
    </xf>
    <xf numFmtId="2" fontId="2" fillId="0" borderId="10" xfId="0" applyNumberFormat="1" applyFont="1" applyBorder="1" applyAlignment="1">
      <alignment/>
    </xf>
    <xf numFmtId="0" fontId="1" fillId="0" borderId="0" xfId="0" applyFont="1" applyAlignment="1">
      <alignment/>
    </xf>
    <xf numFmtId="181" fontId="2" fillId="0" borderId="0" xfId="0" applyNumberFormat="1" applyFont="1" applyFill="1" applyAlignment="1">
      <alignment/>
    </xf>
    <xf numFmtId="0" fontId="2" fillId="34" borderId="11" xfId="0" applyFont="1" applyFill="1" applyBorder="1" applyAlignment="1">
      <alignment horizontal="center" vertical="center"/>
    </xf>
    <xf numFmtId="0" fontId="1" fillId="0" borderId="11" xfId="0" applyFont="1" applyBorder="1" applyAlignment="1">
      <alignment/>
    </xf>
    <xf numFmtId="0" fontId="1" fillId="0" borderId="11" xfId="0" applyFont="1" applyBorder="1" applyAlignment="1">
      <alignment vertical="center"/>
    </xf>
    <xf numFmtId="181" fontId="1" fillId="0" borderId="0" xfId="0" applyNumberFormat="1" applyFont="1" applyBorder="1" applyAlignment="1">
      <alignment vertical="center"/>
    </xf>
    <xf numFmtId="0" fontId="1" fillId="0" borderId="11" xfId="0" applyFont="1" applyFill="1" applyBorder="1" applyAlignment="1">
      <alignment/>
    </xf>
    <xf numFmtId="0" fontId="1" fillId="0" borderId="11" xfId="0" applyFont="1" applyBorder="1" applyAlignment="1">
      <alignment horizontal="left"/>
    </xf>
    <xf numFmtId="49" fontId="1" fillId="0" borderId="11" xfId="0" applyNumberFormat="1" applyFont="1" applyBorder="1" applyAlignment="1">
      <alignment horizontal="left"/>
    </xf>
    <xf numFmtId="0" fontId="1" fillId="0" borderId="11" xfId="0" applyFont="1" applyBorder="1" applyAlignment="1">
      <alignment horizontal="left" vertical="center"/>
    </xf>
    <xf numFmtId="3" fontId="1" fillId="0" borderId="11" xfId="0" applyNumberFormat="1" applyFont="1" applyBorder="1" applyAlignment="1">
      <alignment horizontal="left" vertical="center"/>
    </xf>
    <xf numFmtId="182" fontId="1" fillId="0" borderId="11" xfId="0" applyNumberFormat="1" applyFont="1" applyBorder="1" applyAlignment="1">
      <alignment horizontal="left" vertical="center"/>
    </xf>
    <xf numFmtId="2" fontId="1" fillId="0" borderId="11" xfId="0" applyNumberFormat="1" applyFont="1" applyBorder="1" applyAlignment="1">
      <alignment horizontal="left" vertical="center"/>
    </xf>
    <xf numFmtId="181" fontId="1" fillId="0" borderId="11" xfId="0" applyNumberFormat="1" applyFont="1" applyBorder="1" applyAlignment="1">
      <alignment horizontal="left" vertical="center"/>
    </xf>
    <xf numFmtId="0" fontId="1" fillId="0" borderId="11" xfId="0" applyFont="1" applyFill="1" applyBorder="1" applyAlignment="1">
      <alignment horizontal="left" vertical="center"/>
    </xf>
    <xf numFmtId="182" fontId="1" fillId="0" borderId="11" xfId="0" applyNumberFormat="1" applyFont="1" applyBorder="1" applyAlignment="1">
      <alignment horizontal="left"/>
    </xf>
    <xf numFmtId="182" fontId="1" fillId="0" borderId="11" xfId="0" applyNumberFormat="1" applyFont="1" applyFill="1" applyBorder="1" applyAlignment="1">
      <alignment horizontal="left"/>
    </xf>
    <xf numFmtId="3" fontId="1" fillId="0" borderId="11" xfId="0" applyNumberFormat="1" applyFont="1" applyBorder="1" applyAlignment="1">
      <alignment horizontal="left"/>
    </xf>
    <xf numFmtId="2" fontId="1" fillId="0" borderId="11" xfId="0" applyNumberFormat="1" applyFont="1" applyBorder="1" applyAlignment="1">
      <alignment horizontal="left"/>
    </xf>
    <xf numFmtId="181" fontId="1" fillId="0" borderId="11" xfId="0" applyNumberFormat="1" applyFont="1" applyBorder="1" applyAlignment="1">
      <alignment horizontal="left"/>
    </xf>
    <xf numFmtId="0" fontId="1" fillId="0" borderId="11" xfId="0" applyFont="1" applyFill="1" applyBorder="1" applyAlignment="1">
      <alignment horizontal="left"/>
    </xf>
    <xf numFmtId="9" fontId="1" fillId="0" borderId="11" xfId="0" applyNumberFormat="1" applyFont="1" applyBorder="1" applyAlignment="1">
      <alignment horizontal="left"/>
    </xf>
    <xf numFmtId="2" fontId="1" fillId="0" borderId="11" xfId="0" applyNumberFormat="1" applyFont="1" applyFill="1" applyBorder="1" applyAlignment="1">
      <alignment horizontal="left"/>
    </xf>
    <xf numFmtId="3" fontId="1" fillId="0" borderId="11" xfId="0" applyNumberFormat="1" applyFont="1" applyFill="1" applyBorder="1" applyAlignment="1">
      <alignment horizontal="left"/>
    </xf>
    <xf numFmtId="181" fontId="1" fillId="0" borderId="11" xfId="0" applyNumberFormat="1" applyFont="1" applyFill="1" applyBorder="1" applyAlignment="1">
      <alignment horizontal="left"/>
    </xf>
    <xf numFmtId="0" fontId="1" fillId="0" borderId="11" xfId="0" applyFont="1" applyBorder="1" applyAlignment="1">
      <alignment horizontal="justify" vertical="top" wrapText="1"/>
    </xf>
    <xf numFmtId="0" fontId="1" fillId="0" borderId="11" xfId="0" applyFont="1" applyBorder="1" applyAlignment="1">
      <alignment vertical="top" wrapText="1"/>
    </xf>
    <xf numFmtId="0" fontId="6" fillId="0" borderId="11" xfId="0" applyFont="1" applyBorder="1" applyAlignment="1">
      <alignment/>
    </xf>
    <xf numFmtId="0" fontId="1" fillId="0" borderId="12" xfId="0" applyFont="1" applyBorder="1" applyAlignment="1">
      <alignment/>
    </xf>
    <xf numFmtId="181" fontId="1" fillId="0" borderId="0" xfId="0" applyNumberFormat="1" applyFont="1" applyFill="1" applyBorder="1" applyAlignment="1">
      <alignment horizontal="left"/>
    </xf>
    <xf numFmtId="181" fontId="2" fillId="0" borderId="0" xfId="0" applyNumberFormat="1" applyFont="1" applyFill="1" applyBorder="1" applyAlignment="1">
      <alignment horizontal="left"/>
    </xf>
    <xf numFmtId="181" fontId="1" fillId="0" borderId="0" xfId="0" applyNumberFormat="1" applyFont="1" applyBorder="1" applyAlignment="1">
      <alignment horizontal="right"/>
    </xf>
    <xf numFmtId="49" fontId="1" fillId="0" borderId="0" xfId="0" applyNumberFormat="1" applyFont="1" applyAlignment="1">
      <alignment/>
    </xf>
    <xf numFmtId="3" fontId="1" fillId="0" borderId="0" xfId="0" applyNumberFormat="1" applyFont="1" applyAlignment="1">
      <alignment/>
    </xf>
    <xf numFmtId="182" fontId="1" fillId="0" borderId="0" xfId="0" applyNumberFormat="1" applyFont="1" applyAlignment="1">
      <alignment/>
    </xf>
    <xf numFmtId="0" fontId="1" fillId="0" borderId="0" xfId="0" applyFont="1" applyBorder="1" applyAlignment="1">
      <alignment horizontal="right" wrapText="1"/>
    </xf>
    <xf numFmtId="183" fontId="1" fillId="0" borderId="0" xfId="0" applyNumberFormat="1" applyFont="1" applyAlignment="1">
      <alignment/>
    </xf>
    <xf numFmtId="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81" fontId="1" fillId="0" borderId="0" xfId="0" applyNumberFormat="1" applyFont="1" applyAlignment="1">
      <alignment/>
    </xf>
    <xf numFmtId="181" fontId="1" fillId="0" borderId="0" xfId="0" applyNumberFormat="1" applyFont="1" applyBorder="1" applyAlignment="1">
      <alignment horizontal="right" wrapText="1"/>
    </xf>
    <xf numFmtId="181" fontId="1" fillId="0" borderId="0" xfId="0" applyNumberFormat="1" applyFont="1" applyFill="1" applyBorder="1" applyAlignment="1">
      <alignment horizontal="right" wrapText="1"/>
    </xf>
    <xf numFmtId="2" fontId="1" fillId="0" borderId="0" xfId="0" applyNumberFormat="1" applyFont="1" applyBorder="1" applyAlignment="1">
      <alignment horizontal="right" wrapText="1"/>
    </xf>
    <xf numFmtId="0" fontId="1" fillId="0" borderId="0" xfId="0" applyFont="1" applyBorder="1" applyAlignment="1">
      <alignment horizontal="left" wrapText="1"/>
    </xf>
    <xf numFmtId="181" fontId="1" fillId="0" borderId="0" xfId="0" applyNumberFormat="1" applyFont="1" applyFill="1" applyBorder="1" applyAlignment="1">
      <alignment/>
    </xf>
    <xf numFmtId="0" fontId="1" fillId="0" borderId="0" xfId="0" applyFont="1" applyFill="1" applyBorder="1" applyAlignment="1">
      <alignment/>
    </xf>
    <xf numFmtId="4" fontId="1" fillId="0" borderId="0" xfId="0" applyNumberFormat="1" applyFont="1" applyBorder="1" applyAlignment="1">
      <alignment horizontal="right" wrapText="1"/>
    </xf>
    <xf numFmtId="0" fontId="1" fillId="0" borderId="0" xfId="0" applyFont="1" applyBorder="1" applyAlignment="1">
      <alignment horizontal="righ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horizontal="left"/>
    </xf>
    <xf numFmtId="0" fontId="1" fillId="0" borderId="13" xfId="0" applyFont="1" applyBorder="1" applyAlignment="1">
      <alignment/>
    </xf>
    <xf numFmtId="181" fontId="1" fillId="0" borderId="14" xfId="0" applyNumberFormat="1" applyFont="1" applyBorder="1" applyAlignment="1">
      <alignment horizontal="left"/>
    </xf>
    <xf numFmtId="0" fontId="1" fillId="0" borderId="15" xfId="0" applyFont="1" applyBorder="1" applyAlignment="1">
      <alignment/>
    </xf>
    <xf numFmtId="1" fontId="2" fillId="0" borderId="0" xfId="0" applyNumberFormat="1" applyFont="1" applyAlignment="1">
      <alignment/>
    </xf>
    <xf numFmtId="1" fontId="1" fillId="0" borderId="0" xfId="0" applyNumberFormat="1" applyFont="1" applyAlignment="1">
      <alignment/>
    </xf>
    <xf numFmtId="181" fontId="1" fillId="0" borderId="0" xfId="0" applyNumberFormat="1" applyFont="1" applyBorder="1" applyAlignment="1">
      <alignment/>
    </xf>
    <xf numFmtId="4" fontId="1" fillId="0" borderId="0" xfId="0" applyNumberFormat="1" applyFont="1" applyAlignment="1">
      <alignment/>
    </xf>
    <xf numFmtId="181" fontId="1" fillId="0" borderId="0"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tabSelected="1" zoomScalePageLayoutView="0" workbookViewId="0" topLeftCell="C161">
      <selection activeCell="D162" sqref="D162"/>
    </sheetView>
  </sheetViews>
  <sheetFormatPr defaultColWidth="11.421875" defaultRowHeight="12.75"/>
  <cols>
    <col min="1" max="1" width="40.28125" style="0" bestFit="1" customWidth="1"/>
    <col min="2" max="2" width="107.28125" style="0" bestFit="1" customWidth="1"/>
    <col min="3" max="3" width="72.7109375" style="0" customWidth="1"/>
    <col min="4" max="4" width="51.57421875" style="0" bestFit="1" customWidth="1"/>
  </cols>
  <sheetData>
    <row r="1" spans="1:5" ht="12.75">
      <c r="A1" s="65" t="s">
        <v>198</v>
      </c>
      <c r="B1" s="65" t="s">
        <v>199</v>
      </c>
      <c r="C1" s="65" t="s">
        <v>200</v>
      </c>
      <c r="D1" s="65" t="s">
        <v>201</v>
      </c>
      <c r="E1" s="65" t="s">
        <v>202</v>
      </c>
    </row>
    <row r="2" spans="1:5" ht="12.75">
      <c r="A2" s="71" t="s">
        <v>121</v>
      </c>
      <c r="B2" s="66" t="s">
        <v>204</v>
      </c>
      <c r="C2" s="66" t="s">
        <v>205</v>
      </c>
      <c r="D2" s="66" t="s">
        <v>206</v>
      </c>
      <c r="E2" s="66">
        <v>2009</v>
      </c>
    </row>
    <row r="3" spans="1:5" ht="12.75">
      <c r="A3" s="70" t="s">
        <v>120</v>
      </c>
      <c r="B3" s="66" t="s">
        <v>204</v>
      </c>
      <c r="C3" s="66" t="s">
        <v>207</v>
      </c>
      <c r="D3" s="66" t="s">
        <v>206</v>
      </c>
      <c r="E3" s="66">
        <v>2009</v>
      </c>
    </row>
    <row r="4" spans="1:5" ht="12.75">
      <c r="A4" s="70" t="s">
        <v>122</v>
      </c>
      <c r="B4" s="66" t="s">
        <v>208</v>
      </c>
      <c r="C4" s="66" t="s">
        <v>209</v>
      </c>
      <c r="D4" s="66" t="s">
        <v>209</v>
      </c>
      <c r="E4" s="66" t="s">
        <v>209</v>
      </c>
    </row>
    <row r="5" spans="1:5" ht="12.75">
      <c r="A5" s="70" t="s">
        <v>203</v>
      </c>
      <c r="B5" s="66" t="s">
        <v>210</v>
      </c>
      <c r="C5" s="66" t="s">
        <v>209</v>
      </c>
      <c r="D5" s="66" t="s">
        <v>209</v>
      </c>
      <c r="E5" s="66" t="s">
        <v>209</v>
      </c>
    </row>
    <row r="6" spans="1:5" ht="12.75">
      <c r="A6" s="70" t="s">
        <v>0</v>
      </c>
      <c r="B6" s="66" t="s">
        <v>211</v>
      </c>
      <c r="C6" s="66" t="s">
        <v>209</v>
      </c>
      <c r="D6" s="66" t="s">
        <v>209</v>
      </c>
      <c r="E6" s="66" t="s">
        <v>209</v>
      </c>
    </row>
    <row r="7" spans="1:5" ht="12.75">
      <c r="A7" s="72" t="s">
        <v>1</v>
      </c>
      <c r="B7" s="67" t="s">
        <v>214</v>
      </c>
      <c r="C7" s="67" t="s">
        <v>212</v>
      </c>
      <c r="D7" s="67" t="s">
        <v>213</v>
      </c>
      <c r="E7" s="67">
        <v>2008</v>
      </c>
    </row>
    <row r="8" spans="1:5" ht="12.75">
      <c r="A8" s="73" t="s">
        <v>2</v>
      </c>
      <c r="B8" s="67" t="s">
        <v>215</v>
      </c>
      <c r="C8" s="67" t="s">
        <v>216</v>
      </c>
      <c r="D8" s="67" t="s">
        <v>217</v>
      </c>
      <c r="E8" s="67">
        <v>2009</v>
      </c>
    </row>
    <row r="9" spans="1:5" ht="12.75">
      <c r="A9" s="72" t="s">
        <v>3</v>
      </c>
      <c r="B9" s="66" t="s">
        <v>218</v>
      </c>
      <c r="C9" s="67" t="s">
        <v>219</v>
      </c>
      <c r="D9" s="67" t="s">
        <v>220</v>
      </c>
      <c r="E9" s="67">
        <v>2009</v>
      </c>
    </row>
    <row r="10" spans="1:5" ht="12.75">
      <c r="A10" s="74" t="s">
        <v>4</v>
      </c>
      <c r="B10" s="66" t="s">
        <v>221</v>
      </c>
      <c r="C10" s="66" t="s">
        <v>223</v>
      </c>
      <c r="D10" s="67" t="s">
        <v>222</v>
      </c>
      <c r="E10" s="67">
        <v>2009</v>
      </c>
    </row>
    <row r="11" spans="1:5" ht="12.75">
      <c r="A11" s="75" t="s">
        <v>57</v>
      </c>
      <c r="B11" s="66" t="s">
        <v>224</v>
      </c>
      <c r="C11" s="66" t="s">
        <v>225</v>
      </c>
      <c r="D11" s="67" t="s">
        <v>222</v>
      </c>
      <c r="E11" s="67">
        <v>2009</v>
      </c>
    </row>
    <row r="12" spans="1:5" ht="12.75">
      <c r="A12" s="73" t="s">
        <v>5</v>
      </c>
      <c r="B12" s="66" t="s">
        <v>226</v>
      </c>
      <c r="C12" s="67" t="s">
        <v>227</v>
      </c>
      <c r="D12" s="67" t="s">
        <v>217</v>
      </c>
      <c r="E12" s="67">
        <v>2009</v>
      </c>
    </row>
    <row r="13" spans="1:5" ht="12.75">
      <c r="A13" s="76" t="s">
        <v>6</v>
      </c>
      <c r="B13" s="66" t="s">
        <v>228</v>
      </c>
      <c r="C13" s="67" t="s">
        <v>229</v>
      </c>
      <c r="D13" s="67" t="s">
        <v>217</v>
      </c>
      <c r="E13" s="67">
        <v>2009</v>
      </c>
    </row>
    <row r="14" spans="1:5" ht="12.75">
      <c r="A14" s="73" t="s">
        <v>7</v>
      </c>
      <c r="B14" s="66" t="s">
        <v>230</v>
      </c>
      <c r="C14" s="67" t="s">
        <v>227</v>
      </c>
      <c r="D14" s="67" t="s">
        <v>217</v>
      </c>
      <c r="E14" s="67">
        <v>2009</v>
      </c>
    </row>
    <row r="15" spans="1:5" ht="12.75">
      <c r="A15" s="76" t="s">
        <v>8</v>
      </c>
      <c r="B15" s="66" t="s">
        <v>231</v>
      </c>
      <c r="C15" s="67" t="s">
        <v>229</v>
      </c>
      <c r="D15" s="67" t="s">
        <v>217</v>
      </c>
      <c r="E15" s="67">
        <v>2009</v>
      </c>
    </row>
    <row r="16" spans="1:5" ht="12.75">
      <c r="A16" s="76" t="s">
        <v>9</v>
      </c>
      <c r="B16" s="67" t="s">
        <v>232</v>
      </c>
      <c r="C16" s="67" t="s">
        <v>233</v>
      </c>
      <c r="D16" s="67" t="s">
        <v>222</v>
      </c>
      <c r="E16" s="67">
        <v>2009</v>
      </c>
    </row>
    <row r="17" spans="1:5" ht="12.75">
      <c r="A17" s="73" t="s">
        <v>10</v>
      </c>
      <c r="B17" s="67" t="s">
        <v>234</v>
      </c>
      <c r="C17" s="67" t="s">
        <v>227</v>
      </c>
      <c r="D17" s="67" t="s">
        <v>217</v>
      </c>
      <c r="E17" s="67">
        <v>2009</v>
      </c>
    </row>
    <row r="18" spans="1:5" ht="12.75">
      <c r="A18" s="76" t="s">
        <v>11</v>
      </c>
      <c r="B18" s="67" t="s">
        <v>235</v>
      </c>
      <c r="C18" s="67" t="s">
        <v>229</v>
      </c>
      <c r="D18" s="67" t="s">
        <v>217</v>
      </c>
      <c r="E18" s="67">
        <v>2009</v>
      </c>
    </row>
    <row r="19" spans="1:5" ht="12.75">
      <c r="A19" s="73" t="s">
        <v>12</v>
      </c>
      <c r="B19" s="67" t="s">
        <v>236</v>
      </c>
      <c r="C19" s="67" t="s">
        <v>227</v>
      </c>
      <c r="D19" s="67" t="s">
        <v>217</v>
      </c>
      <c r="E19" s="67">
        <v>2009</v>
      </c>
    </row>
    <row r="20" spans="1:5" ht="12.75">
      <c r="A20" s="76" t="s">
        <v>13</v>
      </c>
      <c r="B20" s="67" t="s">
        <v>237</v>
      </c>
      <c r="C20" s="67" t="s">
        <v>229</v>
      </c>
      <c r="D20" s="67" t="s">
        <v>217</v>
      </c>
      <c r="E20" s="67">
        <v>2009</v>
      </c>
    </row>
    <row r="21" spans="1:5" ht="12.75">
      <c r="A21" s="73" t="s">
        <v>14</v>
      </c>
      <c r="B21" s="67" t="s">
        <v>238</v>
      </c>
      <c r="C21" s="67" t="s">
        <v>227</v>
      </c>
      <c r="D21" s="67" t="s">
        <v>217</v>
      </c>
      <c r="E21" s="67">
        <v>2009</v>
      </c>
    </row>
    <row r="22" spans="1:5" ht="12.75">
      <c r="A22" s="76" t="s">
        <v>15</v>
      </c>
      <c r="B22" s="67" t="s">
        <v>239</v>
      </c>
      <c r="C22" s="67" t="s">
        <v>229</v>
      </c>
      <c r="D22" s="67" t="s">
        <v>217</v>
      </c>
      <c r="E22" s="67">
        <v>2009</v>
      </c>
    </row>
    <row r="23" spans="1:5" ht="12.75">
      <c r="A23" s="76" t="s">
        <v>16</v>
      </c>
      <c r="B23" s="67" t="s">
        <v>240</v>
      </c>
      <c r="C23" s="66" t="s">
        <v>241</v>
      </c>
      <c r="D23" s="67" t="s">
        <v>222</v>
      </c>
      <c r="E23" s="67">
        <v>2009</v>
      </c>
    </row>
    <row r="24" spans="1:5" ht="12.75">
      <c r="A24" s="68" t="s">
        <v>17</v>
      </c>
      <c r="B24" s="67" t="s">
        <v>242</v>
      </c>
      <c r="C24" s="66" t="s">
        <v>243</v>
      </c>
      <c r="D24" s="67" t="s">
        <v>222</v>
      </c>
      <c r="E24" s="67">
        <v>2009</v>
      </c>
    </row>
    <row r="25" spans="1:5" ht="12.75">
      <c r="A25" s="73" t="s">
        <v>18</v>
      </c>
      <c r="B25" s="67" t="s">
        <v>244</v>
      </c>
      <c r="C25" s="67" t="s">
        <v>216</v>
      </c>
      <c r="D25" s="67" t="s">
        <v>217</v>
      </c>
      <c r="E25" s="67">
        <v>2020</v>
      </c>
    </row>
    <row r="26" spans="1:5" ht="12.75">
      <c r="A26" s="74" t="s">
        <v>19</v>
      </c>
      <c r="B26" s="66" t="s">
        <v>245</v>
      </c>
      <c r="C26" s="66" t="s">
        <v>223</v>
      </c>
      <c r="D26" s="67" t="s">
        <v>222</v>
      </c>
      <c r="E26" s="67">
        <v>2020</v>
      </c>
    </row>
    <row r="27" spans="1:5" ht="12.75">
      <c r="A27" s="75" t="s">
        <v>58</v>
      </c>
      <c r="B27" s="66" t="s">
        <v>246</v>
      </c>
      <c r="C27" s="66" t="s">
        <v>225</v>
      </c>
      <c r="D27" s="67" t="s">
        <v>222</v>
      </c>
      <c r="E27" s="67">
        <v>2020</v>
      </c>
    </row>
    <row r="28" spans="1:5" ht="12.75">
      <c r="A28" s="76" t="s">
        <v>59</v>
      </c>
      <c r="B28" s="66" t="s">
        <v>247</v>
      </c>
      <c r="C28" s="67" t="s">
        <v>229</v>
      </c>
      <c r="D28" s="66" t="s">
        <v>249</v>
      </c>
      <c r="E28" s="67">
        <v>2006</v>
      </c>
    </row>
    <row r="29" spans="1:5" ht="12.75">
      <c r="A29" s="76" t="s">
        <v>37</v>
      </c>
      <c r="B29" s="67" t="s">
        <v>248</v>
      </c>
      <c r="C29" s="67" t="s">
        <v>229</v>
      </c>
      <c r="D29" s="66" t="s">
        <v>249</v>
      </c>
      <c r="E29" s="67">
        <v>2006</v>
      </c>
    </row>
    <row r="30" spans="1:5" ht="12.75">
      <c r="A30" s="77" t="s">
        <v>38</v>
      </c>
      <c r="B30" s="66" t="s">
        <v>250</v>
      </c>
      <c r="C30" s="66" t="s">
        <v>251</v>
      </c>
      <c r="D30" s="66" t="s">
        <v>252</v>
      </c>
      <c r="E30" s="66">
        <v>2008</v>
      </c>
    </row>
    <row r="31" spans="1:5" ht="12.75">
      <c r="A31" s="70" t="s">
        <v>39</v>
      </c>
      <c r="B31" s="66" t="s">
        <v>253</v>
      </c>
      <c r="C31" s="66" t="s">
        <v>254</v>
      </c>
      <c r="D31" s="66" t="s">
        <v>252</v>
      </c>
      <c r="E31" s="66">
        <v>2008</v>
      </c>
    </row>
    <row r="32" spans="1:5" ht="12.75">
      <c r="A32" s="70" t="s">
        <v>48</v>
      </c>
      <c r="B32" s="66" t="s">
        <v>255</v>
      </c>
      <c r="C32" s="66" t="s">
        <v>256</v>
      </c>
      <c r="D32" s="66" t="s">
        <v>252</v>
      </c>
      <c r="E32" s="66">
        <v>2008</v>
      </c>
    </row>
    <row r="33" spans="1:5" ht="12.75">
      <c r="A33" s="70" t="s">
        <v>40</v>
      </c>
      <c r="B33" s="66" t="s">
        <v>257</v>
      </c>
      <c r="C33" s="66" t="s">
        <v>251</v>
      </c>
      <c r="D33" s="66" t="s">
        <v>252</v>
      </c>
      <c r="E33" s="66">
        <v>2008</v>
      </c>
    </row>
    <row r="34" spans="1:5" ht="12.75">
      <c r="A34" s="78" t="s">
        <v>67</v>
      </c>
      <c r="B34" s="88" t="s">
        <v>258</v>
      </c>
      <c r="C34" s="66" t="s">
        <v>259</v>
      </c>
      <c r="D34" s="67" t="s">
        <v>260</v>
      </c>
      <c r="E34" s="67">
        <v>2003</v>
      </c>
    </row>
    <row r="35" spans="1:5" ht="12.75">
      <c r="A35" s="78" t="s">
        <v>41</v>
      </c>
      <c r="B35" s="66" t="s">
        <v>261</v>
      </c>
      <c r="C35" s="66" t="s">
        <v>259</v>
      </c>
      <c r="D35" s="67" t="s">
        <v>262</v>
      </c>
      <c r="E35" s="67">
        <v>2006</v>
      </c>
    </row>
    <row r="36" spans="1:5" ht="12.75">
      <c r="A36" s="70" t="s">
        <v>43</v>
      </c>
      <c r="B36" s="88" t="s">
        <v>265</v>
      </c>
      <c r="C36" s="66" t="s">
        <v>259</v>
      </c>
      <c r="D36" s="66" t="s">
        <v>264</v>
      </c>
      <c r="E36" s="66">
        <v>2006</v>
      </c>
    </row>
    <row r="37" spans="1:5" ht="12.75">
      <c r="A37" s="70" t="s">
        <v>44</v>
      </c>
      <c r="B37" s="88" t="s">
        <v>266</v>
      </c>
      <c r="C37" s="66" t="s">
        <v>259</v>
      </c>
      <c r="D37" s="66" t="s">
        <v>264</v>
      </c>
      <c r="E37" s="66">
        <v>2006</v>
      </c>
    </row>
    <row r="38" spans="1:5" ht="12.75">
      <c r="A38" s="70" t="s">
        <v>45</v>
      </c>
      <c r="B38" s="89" t="s">
        <v>267</v>
      </c>
      <c r="C38" s="66" t="s">
        <v>259</v>
      </c>
      <c r="D38" s="66" t="s">
        <v>264</v>
      </c>
      <c r="E38" s="66">
        <v>2006</v>
      </c>
    </row>
    <row r="39" spans="1:5" ht="12.75">
      <c r="A39" s="70" t="s">
        <v>46</v>
      </c>
      <c r="B39" s="89" t="s">
        <v>268</v>
      </c>
      <c r="C39" s="66" t="s">
        <v>259</v>
      </c>
      <c r="D39" s="66" t="s">
        <v>264</v>
      </c>
      <c r="E39" s="66">
        <v>2006</v>
      </c>
    </row>
    <row r="40" spans="1:5" ht="12.75">
      <c r="A40" s="57" t="s">
        <v>42</v>
      </c>
      <c r="B40" s="88" t="s">
        <v>263</v>
      </c>
      <c r="C40" s="66" t="s">
        <v>259</v>
      </c>
      <c r="D40" s="66" t="s">
        <v>264</v>
      </c>
      <c r="E40" s="66">
        <v>2006</v>
      </c>
    </row>
    <row r="41" spans="1:5" s="63" customFormat="1" ht="11.25">
      <c r="A41" s="70" t="s">
        <v>107</v>
      </c>
      <c r="B41" s="66" t="s">
        <v>269</v>
      </c>
      <c r="C41" s="66" t="s">
        <v>270</v>
      </c>
      <c r="D41" s="66" t="s">
        <v>264</v>
      </c>
      <c r="E41" s="66">
        <v>2006</v>
      </c>
    </row>
    <row r="42" spans="1:5" s="63" customFormat="1" ht="11.25">
      <c r="A42" s="70" t="s">
        <v>108</v>
      </c>
      <c r="B42" s="66" t="s">
        <v>271</v>
      </c>
      <c r="C42" s="66" t="s">
        <v>270</v>
      </c>
      <c r="D42" s="66" t="s">
        <v>264</v>
      </c>
      <c r="E42" s="66">
        <v>2006</v>
      </c>
    </row>
    <row r="43" spans="1:5" ht="12.75">
      <c r="A43" s="79" t="s">
        <v>47</v>
      </c>
      <c r="B43" s="66" t="s">
        <v>463</v>
      </c>
      <c r="C43" s="66" t="s">
        <v>273</v>
      </c>
      <c r="D43" s="66" t="s">
        <v>272</v>
      </c>
      <c r="E43" s="66">
        <v>2008</v>
      </c>
    </row>
    <row r="44" spans="1:5" ht="12.75">
      <c r="A44" s="70" t="s">
        <v>60</v>
      </c>
      <c r="B44" s="66" t="s">
        <v>274</v>
      </c>
      <c r="C44" s="66" t="s">
        <v>275</v>
      </c>
      <c r="D44" s="66" t="s">
        <v>249</v>
      </c>
      <c r="E44" s="67">
        <v>2006</v>
      </c>
    </row>
    <row r="45" spans="1:5" ht="12.75">
      <c r="A45" s="70" t="s">
        <v>61</v>
      </c>
      <c r="B45" s="66" t="s">
        <v>276</v>
      </c>
      <c r="C45" s="66" t="s">
        <v>275</v>
      </c>
      <c r="D45" s="66" t="s">
        <v>249</v>
      </c>
      <c r="E45" s="67">
        <v>2006</v>
      </c>
    </row>
    <row r="46" spans="1:5" ht="12.75">
      <c r="A46" s="80" t="s">
        <v>62</v>
      </c>
      <c r="B46" s="66" t="s">
        <v>277</v>
      </c>
      <c r="C46" s="66" t="s">
        <v>275</v>
      </c>
      <c r="D46" s="66" t="s">
        <v>249</v>
      </c>
      <c r="E46" s="67">
        <v>2006</v>
      </c>
    </row>
    <row r="47" spans="1:5" ht="11.25" customHeight="1">
      <c r="A47" s="81" t="s">
        <v>109</v>
      </c>
      <c r="B47" s="88" t="s">
        <v>279</v>
      </c>
      <c r="C47" s="88" t="s">
        <v>278</v>
      </c>
      <c r="D47" s="66" t="s">
        <v>280</v>
      </c>
      <c r="E47" s="67">
        <v>2003</v>
      </c>
    </row>
    <row r="48" spans="1:5" ht="12.75">
      <c r="A48" s="70" t="s">
        <v>64</v>
      </c>
      <c r="B48" s="88" t="s">
        <v>282</v>
      </c>
      <c r="C48" s="69" t="s">
        <v>229</v>
      </c>
      <c r="D48" s="66" t="s">
        <v>249</v>
      </c>
      <c r="E48" s="67">
        <v>2006</v>
      </c>
    </row>
    <row r="49" spans="1:5" ht="12.75">
      <c r="A49" s="70" t="s">
        <v>65</v>
      </c>
      <c r="B49" s="88" t="s">
        <v>283</v>
      </c>
      <c r="C49" s="69" t="s">
        <v>229</v>
      </c>
      <c r="D49" s="66" t="s">
        <v>249</v>
      </c>
      <c r="E49" s="67">
        <v>2006</v>
      </c>
    </row>
    <row r="50" spans="1:5" ht="12.75">
      <c r="A50" s="70" t="s">
        <v>63</v>
      </c>
      <c r="B50" s="88" t="s">
        <v>285</v>
      </c>
      <c r="C50" s="66" t="s">
        <v>229</v>
      </c>
      <c r="D50" s="66" t="s">
        <v>249</v>
      </c>
      <c r="E50" s="67">
        <v>2006</v>
      </c>
    </row>
    <row r="51" spans="1:5" ht="12.75">
      <c r="A51" s="70" t="s">
        <v>66</v>
      </c>
      <c r="B51" s="88" t="s">
        <v>284</v>
      </c>
      <c r="C51" s="69" t="s">
        <v>229</v>
      </c>
      <c r="D51" s="66" t="s">
        <v>249</v>
      </c>
      <c r="E51" s="67">
        <v>2006</v>
      </c>
    </row>
    <row r="52" spans="1:5" ht="12.75">
      <c r="A52" s="82" t="s">
        <v>68</v>
      </c>
      <c r="B52" s="88" t="s">
        <v>281</v>
      </c>
      <c r="C52" s="69" t="s">
        <v>229</v>
      </c>
      <c r="D52" s="66" t="s">
        <v>249</v>
      </c>
      <c r="E52" s="67">
        <v>2006</v>
      </c>
    </row>
    <row r="53" spans="1:5" ht="12.75">
      <c r="A53" s="70" t="s">
        <v>79</v>
      </c>
      <c r="B53" s="88" t="s">
        <v>287</v>
      </c>
      <c r="C53" s="66" t="s">
        <v>286</v>
      </c>
      <c r="D53" s="66" t="s">
        <v>249</v>
      </c>
      <c r="E53" s="67">
        <v>2006</v>
      </c>
    </row>
    <row r="54" spans="1:5" ht="12.75">
      <c r="A54" s="57" t="s">
        <v>83</v>
      </c>
      <c r="B54" s="88" t="s">
        <v>465</v>
      </c>
      <c r="C54" s="69" t="s">
        <v>229</v>
      </c>
      <c r="D54" s="66" t="s">
        <v>249</v>
      </c>
      <c r="E54" s="67">
        <v>2006</v>
      </c>
    </row>
    <row r="55" spans="1:5" ht="12.75">
      <c r="A55" s="70" t="s">
        <v>69</v>
      </c>
      <c r="B55" s="88" t="s">
        <v>288</v>
      </c>
      <c r="C55" s="66" t="s">
        <v>286</v>
      </c>
      <c r="D55" s="66" t="s">
        <v>249</v>
      </c>
      <c r="E55" s="67">
        <v>2006</v>
      </c>
    </row>
    <row r="56" spans="1:5" ht="12.75">
      <c r="A56" s="70" t="s">
        <v>110</v>
      </c>
      <c r="B56" s="88" t="s">
        <v>289</v>
      </c>
      <c r="C56" s="66" t="s">
        <v>286</v>
      </c>
      <c r="D56" s="66" t="s">
        <v>249</v>
      </c>
      <c r="E56" s="67">
        <v>2006</v>
      </c>
    </row>
    <row r="57" spans="1:5" ht="12.75">
      <c r="A57" s="83" t="s">
        <v>70</v>
      </c>
      <c r="B57" s="90" t="s">
        <v>290</v>
      </c>
      <c r="C57" s="66" t="s">
        <v>229</v>
      </c>
      <c r="D57" s="66" t="s">
        <v>291</v>
      </c>
      <c r="E57" s="66">
        <v>2002</v>
      </c>
    </row>
    <row r="58" spans="1:5" ht="12.75">
      <c r="A58" s="83" t="s">
        <v>71</v>
      </c>
      <c r="B58" s="90" t="s">
        <v>292</v>
      </c>
      <c r="C58" s="66" t="s">
        <v>229</v>
      </c>
      <c r="D58" s="66" t="s">
        <v>291</v>
      </c>
      <c r="E58" s="66">
        <v>2002</v>
      </c>
    </row>
    <row r="59" spans="1:5" ht="12.75">
      <c r="A59" s="83" t="s">
        <v>72</v>
      </c>
      <c r="B59" s="90" t="s">
        <v>293</v>
      </c>
      <c r="C59" s="66" t="s">
        <v>229</v>
      </c>
      <c r="D59" s="66" t="s">
        <v>291</v>
      </c>
      <c r="E59" s="66">
        <v>2002</v>
      </c>
    </row>
    <row r="60" spans="1:5" ht="12.75">
      <c r="A60" s="82" t="s">
        <v>84</v>
      </c>
      <c r="B60" s="88" t="s">
        <v>294</v>
      </c>
      <c r="C60" s="66" t="s">
        <v>229</v>
      </c>
      <c r="D60" s="69" t="s">
        <v>295</v>
      </c>
      <c r="E60" s="66">
        <v>2006</v>
      </c>
    </row>
    <row r="61" spans="1:5" ht="12.75">
      <c r="A61" s="70" t="s">
        <v>73</v>
      </c>
      <c r="B61" s="66" t="s">
        <v>296</v>
      </c>
      <c r="C61" s="66" t="s">
        <v>229</v>
      </c>
      <c r="D61" s="66" t="s">
        <v>249</v>
      </c>
      <c r="E61" s="67">
        <v>2006</v>
      </c>
    </row>
    <row r="62" spans="1:5" ht="12.75">
      <c r="A62" s="70" t="s">
        <v>74</v>
      </c>
      <c r="B62" s="88" t="s">
        <v>297</v>
      </c>
      <c r="C62" s="88" t="s">
        <v>298</v>
      </c>
      <c r="D62" s="66" t="s">
        <v>249</v>
      </c>
      <c r="E62" s="67">
        <v>2006</v>
      </c>
    </row>
    <row r="63" spans="1:5" ht="12.75">
      <c r="A63" s="70" t="s">
        <v>75</v>
      </c>
      <c r="B63" s="88" t="s">
        <v>299</v>
      </c>
      <c r="C63" s="88" t="s">
        <v>300</v>
      </c>
      <c r="D63" s="66" t="s">
        <v>249</v>
      </c>
      <c r="E63" s="67">
        <v>2006</v>
      </c>
    </row>
    <row r="64" spans="1:5" ht="12.75">
      <c r="A64" s="70" t="s">
        <v>76</v>
      </c>
      <c r="B64" s="88" t="s">
        <v>301</v>
      </c>
      <c r="C64" s="66" t="s">
        <v>302</v>
      </c>
      <c r="D64" s="66" t="s">
        <v>249</v>
      </c>
      <c r="E64" s="67">
        <v>2006</v>
      </c>
    </row>
    <row r="65" spans="1:5" ht="12.75">
      <c r="A65" s="70" t="s">
        <v>77</v>
      </c>
      <c r="B65" s="66" t="s">
        <v>303</v>
      </c>
      <c r="C65" s="66" t="s">
        <v>302</v>
      </c>
      <c r="D65" s="66" t="s">
        <v>249</v>
      </c>
      <c r="E65" s="67">
        <v>2006</v>
      </c>
    </row>
    <row r="66" spans="1:5" ht="12.75">
      <c r="A66" s="70" t="s">
        <v>78</v>
      </c>
      <c r="B66" s="88" t="s">
        <v>304</v>
      </c>
      <c r="C66" s="69" t="s">
        <v>256</v>
      </c>
      <c r="D66" s="66" t="s">
        <v>249</v>
      </c>
      <c r="E66" s="67">
        <v>2006</v>
      </c>
    </row>
    <row r="67" spans="1:5" ht="12.75">
      <c r="A67" s="70" t="s">
        <v>80</v>
      </c>
      <c r="B67" s="88" t="s">
        <v>305</v>
      </c>
      <c r="C67" s="66" t="s">
        <v>306</v>
      </c>
      <c r="D67" s="66" t="s">
        <v>249</v>
      </c>
      <c r="E67" s="67">
        <v>2006</v>
      </c>
    </row>
    <row r="68" spans="1:5" ht="12.75">
      <c r="A68" s="70" t="s">
        <v>81</v>
      </c>
      <c r="B68" s="88" t="s">
        <v>307</v>
      </c>
      <c r="C68" s="66" t="s">
        <v>308</v>
      </c>
      <c r="D68" s="66" t="s">
        <v>249</v>
      </c>
      <c r="E68" s="67">
        <v>2006</v>
      </c>
    </row>
    <row r="69" spans="1:5" ht="12.75">
      <c r="A69" s="70" t="s">
        <v>82</v>
      </c>
      <c r="B69" s="88" t="s">
        <v>309</v>
      </c>
      <c r="C69" s="66" t="s">
        <v>310</v>
      </c>
      <c r="D69" s="66" t="s">
        <v>249</v>
      </c>
      <c r="E69" s="67">
        <v>2006</v>
      </c>
    </row>
    <row r="70" spans="1:5" ht="12.75">
      <c r="A70" s="84" t="s">
        <v>85</v>
      </c>
      <c r="B70" s="88" t="s">
        <v>311</v>
      </c>
      <c r="C70" s="66" t="s">
        <v>312</v>
      </c>
      <c r="D70" s="66" t="s">
        <v>249</v>
      </c>
      <c r="E70" s="67">
        <v>2006</v>
      </c>
    </row>
    <row r="71" spans="1:5" ht="12.75">
      <c r="A71" s="84" t="s">
        <v>86</v>
      </c>
      <c r="B71" s="88" t="s">
        <v>313</v>
      </c>
      <c r="C71" s="66" t="s">
        <v>312</v>
      </c>
      <c r="D71" s="66" t="s">
        <v>249</v>
      </c>
      <c r="E71" s="67">
        <v>2006</v>
      </c>
    </row>
    <row r="72" spans="1:5" ht="12.75">
      <c r="A72" s="70" t="s">
        <v>87</v>
      </c>
      <c r="B72" s="88" t="s">
        <v>314</v>
      </c>
      <c r="C72" s="66" t="s">
        <v>312</v>
      </c>
      <c r="D72" s="66" t="s">
        <v>249</v>
      </c>
      <c r="E72" s="67">
        <v>2006</v>
      </c>
    </row>
    <row r="73" spans="1:5" ht="12.75">
      <c r="A73" s="83" t="s">
        <v>49</v>
      </c>
      <c r="B73" s="63" t="s">
        <v>315</v>
      </c>
      <c r="C73" s="63" t="s">
        <v>316</v>
      </c>
      <c r="D73" s="63" t="s">
        <v>252</v>
      </c>
      <c r="E73" s="63">
        <v>2008</v>
      </c>
    </row>
    <row r="74" spans="1:5" ht="12.75">
      <c r="A74" s="85" t="s">
        <v>93</v>
      </c>
      <c r="B74" s="88" t="s">
        <v>321</v>
      </c>
      <c r="C74" s="66" t="s">
        <v>322</v>
      </c>
      <c r="D74" s="69" t="s">
        <v>323</v>
      </c>
      <c r="E74" s="69">
        <v>2008</v>
      </c>
    </row>
    <row r="75" spans="1:5" ht="12.75">
      <c r="A75" s="85" t="s">
        <v>94</v>
      </c>
      <c r="B75" s="88" t="s">
        <v>324</v>
      </c>
      <c r="C75" s="66" t="s">
        <v>322</v>
      </c>
      <c r="D75" s="69" t="s">
        <v>323</v>
      </c>
      <c r="E75" s="69">
        <v>2008</v>
      </c>
    </row>
    <row r="76" spans="1:7" ht="12" customHeight="1">
      <c r="A76" s="70" t="s">
        <v>95</v>
      </c>
      <c r="B76" s="88" t="s">
        <v>325</v>
      </c>
      <c r="C76" s="66" t="s">
        <v>322</v>
      </c>
      <c r="D76" s="69" t="s">
        <v>323</v>
      </c>
      <c r="E76" s="69">
        <v>2008</v>
      </c>
      <c r="F76" s="37"/>
      <c r="G76" s="37"/>
    </row>
    <row r="77" spans="1:5" ht="11.25" customHeight="1">
      <c r="A77" s="70" t="s">
        <v>105</v>
      </c>
      <c r="B77" s="88" t="s">
        <v>326</v>
      </c>
      <c r="C77" s="66" t="s">
        <v>322</v>
      </c>
      <c r="D77" s="69" t="s">
        <v>323</v>
      </c>
      <c r="E77" s="69">
        <v>2008</v>
      </c>
    </row>
    <row r="78" spans="1:5" ht="11.25" customHeight="1">
      <c r="A78" s="70" t="s">
        <v>96</v>
      </c>
      <c r="B78" s="88" t="s">
        <v>327</v>
      </c>
      <c r="C78" s="66" t="s">
        <v>322</v>
      </c>
      <c r="D78" s="69" t="s">
        <v>323</v>
      </c>
      <c r="E78" s="69">
        <v>2008</v>
      </c>
    </row>
    <row r="79" spans="1:5" ht="12" customHeight="1">
      <c r="A79" s="70" t="s">
        <v>106</v>
      </c>
      <c r="B79" s="88" t="s">
        <v>328</v>
      </c>
      <c r="C79" s="66" t="s">
        <v>322</v>
      </c>
      <c r="D79" s="69" t="s">
        <v>323</v>
      </c>
      <c r="E79" s="69">
        <v>2008</v>
      </c>
    </row>
    <row r="80" spans="1:5" ht="12.75">
      <c r="A80" s="70" t="s">
        <v>97</v>
      </c>
      <c r="B80" s="66" t="s">
        <v>317</v>
      </c>
      <c r="C80" s="66" t="s">
        <v>318</v>
      </c>
      <c r="D80" s="69" t="s">
        <v>319</v>
      </c>
      <c r="E80" s="66">
        <v>2008</v>
      </c>
    </row>
    <row r="81" spans="1:5" ht="12.75">
      <c r="A81" s="70" t="s">
        <v>98</v>
      </c>
      <c r="B81" s="66" t="s">
        <v>320</v>
      </c>
      <c r="C81" s="66" t="s">
        <v>318</v>
      </c>
      <c r="D81" s="69" t="s">
        <v>319</v>
      </c>
      <c r="E81" s="66">
        <v>2008</v>
      </c>
    </row>
    <row r="82" spans="1:5" ht="12.75">
      <c r="A82" s="70" t="s">
        <v>50</v>
      </c>
      <c r="B82" s="66" t="s">
        <v>329</v>
      </c>
      <c r="C82" s="66" t="s">
        <v>330</v>
      </c>
      <c r="D82" s="66" t="s">
        <v>252</v>
      </c>
      <c r="E82" s="66">
        <v>2008</v>
      </c>
    </row>
    <row r="83" spans="1:5" ht="12.75">
      <c r="A83" s="70" t="s">
        <v>51</v>
      </c>
      <c r="B83" s="66" t="s">
        <v>464</v>
      </c>
      <c r="C83" s="66" t="s">
        <v>331</v>
      </c>
      <c r="D83" s="66" t="s">
        <v>481</v>
      </c>
      <c r="E83" s="66">
        <v>2008</v>
      </c>
    </row>
    <row r="84" spans="1:5" ht="12.75">
      <c r="A84" s="86" t="s">
        <v>99</v>
      </c>
      <c r="B84" s="66" t="s">
        <v>332</v>
      </c>
      <c r="C84" s="66" t="s">
        <v>333</v>
      </c>
      <c r="D84" s="69" t="s">
        <v>334</v>
      </c>
      <c r="E84" s="69">
        <v>2009</v>
      </c>
    </row>
    <row r="85" spans="1:5" ht="12.75">
      <c r="A85" s="87" t="s">
        <v>100</v>
      </c>
      <c r="B85" s="66" t="s">
        <v>335</v>
      </c>
      <c r="C85" s="66" t="s">
        <v>336</v>
      </c>
      <c r="D85" s="69" t="s">
        <v>334</v>
      </c>
      <c r="E85" s="69">
        <v>2009</v>
      </c>
    </row>
    <row r="86" spans="1:5" ht="12.75">
      <c r="A86" s="83" t="s">
        <v>115</v>
      </c>
      <c r="B86" s="66" t="s">
        <v>337</v>
      </c>
      <c r="C86" s="66" t="s">
        <v>333</v>
      </c>
      <c r="D86" s="69" t="s">
        <v>334</v>
      </c>
      <c r="E86" s="69">
        <v>2009</v>
      </c>
    </row>
    <row r="87" spans="1:5" ht="12.75">
      <c r="A87" s="82" t="s">
        <v>116</v>
      </c>
      <c r="B87" s="66" t="s">
        <v>338</v>
      </c>
      <c r="C87" s="66" t="s">
        <v>336</v>
      </c>
      <c r="D87" s="69" t="s">
        <v>334</v>
      </c>
      <c r="E87" s="69">
        <v>2009</v>
      </c>
    </row>
    <row r="88" spans="1:5" ht="12.75">
      <c r="A88" s="70" t="s">
        <v>101</v>
      </c>
      <c r="B88" s="66" t="s">
        <v>339</v>
      </c>
      <c r="C88" s="66" t="s">
        <v>333</v>
      </c>
      <c r="D88" s="69" t="s">
        <v>340</v>
      </c>
      <c r="E88" s="69">
        <v>2009</v>
      </c>
    </row>
    <row r="89" spans="1:5" ht="12.75">
      <c r="A89" s="82" t="s">
        <v>102</v>
      </c>
      <c r="B89" s="66" t="s">
        <v>341</v>
      </c>
      <c r="C89" s="66" t="s">
        <v>336</v>
      </c>
      <c r="D89" s="69" t="s">
        <v>340</v>
      </c>
      <c r="E89" s="69">
        <v>2009</v>
      </c>
    </row>
    <row r="90" spans="1:5" ht="12.75">
      <c r="A90" s="70" t="s">
        <v>88</v>
      </c>
      <c r="B90" s="66" t="s">
        <v>342</v>
      </c>
      <c r="C90" s="66" t="s">
        <v>229</v>
      </c>
      <c r="D90" s="69" t="s">
        <v>343</v>
      </c>
      <c r="E90" s="69">
        <v>2006</v>
      </c>
    </row>
    <row r="91" spans="1:5" ht="12.75">
      <c r="A91" s="70" t="s">
        <v>89</v>
      </c>
      <c r="B91" s="66" t="s">
        <v>344</v>
      </c>
      <c r="C91" s="66" t="s">
        <v>229</v>
      </c>
      <c r="D91" s="69" t="s">
        <v>343</v>
      </c>
      <c r="E91" s="69">
        <v>2006</v>
      </c>
    </row>
    <row r="92" spans="1:13" ht="12.75">
      <c r="A92" s="70" t="s">
        <v>90</v>
      </c>
      <c r="B92" s="66" t="s">
        <v>345</v>
      </c>
      <c r="C92" s="66" t="s">
        <v>229</v>
      </c>
      <c r="D92" s="69" t="s">
        <v>343</v>
      </c>
      <c r="E92" s="69">
        <v>2006</v>
      </c>
      <c r="M92" s="1"/>
    </row>
    <row r="93" spans="1:5" ht="12.75">
      <c r="A93" s="70" t="s">
        <v>113</v>
      </c>
      <c r="B93" s="66" t="s">
        <v>346</v>
      </c>
      <c r="C93" s="66" t="s">
        <v>229</v>
      </c>
      <c r="D93" s="69" t="s">
        <v>343</v>
      </c>
      <c r="E93" s="69">
        <v>2006</v>
      </c>
    </row>
    <row r="94" spans="1:5" ht="12.75">
      <c r="A94" s="70" t="s">
        <v>114</v>
      </c>
      <c r="B94" s="66" t="s">
        <v>347</v>
      </c>
      <c r="C94" s="66" t="s">
        <v>348</v>
      </c>
      <c r="D94" s="69" t="s">
        <v>343</v>
      </c>
      <c r="E94" s="69">
        <v>2006</v>
      </c>
    </row>
    <row r="95" spans="1:5" ht="12.75">
      <c r="A95" s="70" t="s">
        <v>91</v>
      </c>
      <c r="B95" s="66" t="s">
        <v>350</v>
      </c>
      <c r="C95" s="66" t="s">
        <v>229</v>
      </c>
      <c r="D95" s="69" t="s">
        <v>343</v>
      </c>
      <c r="E95" s="69">
        <v>2006</v>
      </c>
    </row>
    <row r="96" spans="1:5" ht="12.75">
      <c r="A96" s="70" t="s">
        <v>92</v>
      </c>
      <c r="B96" s="66" t="s">
        <v>349</v>
      </c>
      <c r="C96" s="66" t="s">
        <v>229</v>
      </c>
      <c r="D96" s="69" t="s">
        <v>343</v>
      </c>
      <c r="E96" s="69">
        <v>2006</v>
      </c>
    </row>
    <row r="97" spans="1:5" ht="12.75">
      <c r="A97" s="70" t="s">
        <v>103</v>
      </c>
      <c r="B97" s="66" t="s">
        <v>351</v>
      </c>
      <c r="C97" s="66" t="s">
        <v>352</v>
      </c>
      <c r="D97" s="69" t="s">
        <v>323</v>
      </c>
      <c r="E97" s="69">
        <v>2008</v>
      </c>
    </row>
    <row r="98" spans="1:5" ht="12.75">
      <c r="A98" s="70" t="s">
        <v>104</v>
      </c>
      <c r="B98" s="66" t="s">
        <v>353</v>
      </c>
      <c r="C98" s="66" t="s">
        <v>352</v>
      </c>
      <c r="D98" s="69" t="s">
        <v>323</v>
      </c>
      <c r="E98" s="69">
        <v>2008</v>
      </c>
    </row>
    <row r="99" spans="1:5" ht="12.75">
      <c r="A99" s="70" t="s">
        <v>111</v>
      </c>
      <c r="B99" s="88" t="s">
        <v>354</v>
      </c>
      <c r="C99" s="66" t="s">
        <v>355</v>
      </c>
      <c r="D99" s="69" t="s">
        <v>356</v>
      </c>
      <c r="E99" s="69">
        <v>2003</v>
      </c>
    </row>
    <row r="100" spans="1:5" ht="12.75">
      <c r="A100" s="70" t="s">
        <v>112</v>
      </c>
      <c r="B100" s="88" t="s">
        <v>357</v>
      </c>
      <c r="C100" s="66" t="s">
        <v>358</v>
      </c>
      <c r="D100" s="69" t="s">
        <v>356</v>
      </c>
      <c r="E100" s="69">
        <v>2003</v>
      </c>
    </row>
    <row r="101" spans="1:5" ht="12.75">
      <c r="A101" s="70" t="s">
        <v>117</v>
      </c>
      <c r="B101" s="66" t="s">
        <v>359</v>
      </c>
      <c r="C101" s="66" t="s">
        <v>360</v>
      </c>
      <c r="D101" s="69" t="s">
        <v>361</v>
      </c>
      <c r="E101" s="69" t="s">
        <v>362</v>
      </c>
    </row>
    <row r="102" spans="1:5" ht="12.75">
      <c r="A102" s="70" t="s">
        <v>118</v>
      </c>
      <c r="B102" s="66" t="s">
        <v>363</v>
      </c>
      <c r="C102" s="66" t="s">
        <v>360</v>
      </c>
      <c r="D102" s="69" t="s">
        <v>361</v>
      </c>
      <c r="E102" s="69" t="s">
        <v>362</v>
      </c>
    </row>
    <row r="103" spans="1:5" ht="12.75">
      <c r="A103" s="70" t="s">
        <v>119</v>
      </c>
      <c r="B103" s="66" t="s">
        <v>364</v>
      </c>
      <c r="C103" s="66" t="s">
        <v>360</v>
      </c>
      <c r="D103" s="69" t="s">
        <v>361</v>
      </c>
      <c r="E103" s="69" t="s">
        <v>366</v>
      </c>
    </row>
    <row r="104" spans="1:5" ht="12.75">
      <c r="A104" s="83" t="s">
        <v>123</v>
      </c>
      <c r="B104" s="66" t="s">
        <v>371</v>
      </c>
      <c r="C104" s="66" t="s">
        <v>360</v>
      </c>
      <c r="D104" s="69" t="s">
        <v>361</v>
      </c>
      <c r="E104" s="69" t="s">
        <v>366</v>
      </c>
    </row>
    <row r="105" spans="1:5" ht="12.75">
      <c r="A105" s="83" t="s">
        <v>124</v>
      </c>
      <c r="B105" s="66" t="s">
        <v>372</v>
      </c>
      <c r="C105" s="66" t="s">
        <v>360</v>
      </c>
      <c r="D105" s="69" t="s">
        <v>361</v>
      </c>
      <c r="E105" s="69" t="s">
        <v>366</v>
      </c>
    </row>
    <row r="106" spans="1:5" ht="12.75">
      <c r="A106" s="83" t="s">
        <v>125</v>
      </c>
      <c r="B106" s="66" t="s">
        <v>367</v>
      </c>
      <c r="C106" s="66" t="s">
        <v>360</v>
      </c>
      <c r="D106" s="69" t="s">
        <v>361</v>
      </c>
      <c r="E106" s="69" t="s">
        <v>366</v>
      </c>
    </row>
    <row r="107" spans="1:5" ht="12.75">
      <c r="A107" s="83" t="s">
        <v>368</v>
      </c>
      <c r="B107" s="66" t="s">
        <v>373</v>
      </c>
      <c r="C107" s="66" t="s">
        <v>360</v>
      </c>
      <c r="D107" s="69" t="s">
        <v>361</v>
      </c>
      <c r="E107" s="69" t="s">
        <v>366</v>
      </c>
    </row>
    <row r="108" spans="1:5" ht="12.75">
      <c r="A108" s="83" t="s">
        <v>369</v>
      </c>
      <c r="B108" s="66" t="s">
        <v>374</v>
      </c>
      <c r="C108" s="66" t="s">
        <v>360</v>
      </c>
      <c r="D108" s="69" t="s">
        <v>361</v>
      </c>
      <c r="E108" s="69" t="s">
        <v>366</v>
      </c>
    </row>
    <row r="109" spans="1:5" ht="12.75">
      <c r="A109" s="83" t="s">
        <v>370</v>
      </c>
      <c r="B109" s="66" t="s">
        <v>375</v>
      </c>
      <c r="C109" s="66" t="s">
        <v>360</v>
      </c>
      <c r="D109" s="69" t="s">
        <v>361</v>
      </c>
      <c r="E109" s="69" t="s">
        <v>366</v>
      </c>
    </row>
    <row r="110" spans="1:5" ht="12.75">
      <c r="A110" s="70" t="s">
        <v>129</v>
      </c>
      <c r="B110" s="66" t="s">
        <v>376</v>
      </c>
      <c r="C110" s="66" t="s">
        <v>360</v>
      </c>
      <c r="D110" s="69" t="s">
        <v>361</v>
      </c>
      <c r="E110" s="69" t="s">
        <v>366</v>
      </c>
    </row>
    <row r="111" spans="1:5" ht="12.75">
      <c r="A111" s="70" t="s">
        <v>130</v>
      </c>
      <c r="B111" s="66" t="s">
        <v>377</v>
      </c>
      <c r="C111" s="66" t="s">
        <v>360</v>
      </c>
      <c r="D111" s="69" t="s">
        <v>361</v>
      </c>
      <c r="E111" s="69" t="s">
        <v>366</v>
      </c>
    </row>
    <row r="112" spans="1:5" ht="12.75">
      <c r="A112" s="70" t="s">
        <v>131</v>
      </c>
      <c r="B112" s="66" t="s">
        <v>378</v>
      </c>
      <c r="C112" s="66" t="s">
        <v>360</v>
      </c>
      <c r="D112" s="69" t="s">
        <v>361</v>
      </c>
      <c r="E112" s="69" t="s">
        <v>366</v>
      </c>
    </row>
    <row r="113" spans="1:5" ht="12.75">
      <c r="A113" s="70" t="s">
        <v>132</v>
      </c>
      <c r="B113" s="66" t="s">
        <v>379</v>
      </c>
      <c r="C113" s="66" t="s">
        <v>360</v>
      </c>
      <c r="D113" s="69" t="s">
        <v>361</v>
      </c>
      <c r="E113" s="69" t="s">
        <v>366</v>
      </c>
    </row>
    <row r="114" spans="1:5" ht="12.75">
      <c r="A114" s="70" t="s">
        <v>133</v>
      </c>
      <c r="B114" s="66" t="s">
        <v>392</v>
      </c>
      <c r="C114" s="66" t="s">
        <v>360</v>
      </c>
      <c r="D114" s="69" t="s">
        <v>361</v>
      </c>
      <c r="E114" s="69" t="s">
        <v>366</v>
      </c>
    </row>
    <row r="115" spans="1:5" ht="12.75">
      <c r="A115" s="70" t="s">
        <v>134</v>
      </c>
      <c r="B115" s="66" t="s">
        <v>380</v>
      </c>
      <c r="C115" s="66" t="s">
        <v>360</v>
      </c>
      <c r="D115" s="69" t="s">
        <v>361</v>
      </c>
      <c r="E115" s="69" t="s">
        <v>366</v>
      </c>
    </row>
    <row r="116" spans="1:5" ht="12.75">
      <c r="A116" s="70" t="s">
        <v>135</v>
      </c>
      <c r="B116" s="66" t="s">
        <v>381</v>
      </c>
      <c r="C116" s="66" t="s">
        <v>360</v>
      </c>
      <c r="D116" s="69" t="s">
        <v>361</v>
      </c>
      <c r="E116" s="69" t="s">
        <v>366</v>
      </c>
    </row>
    <row r="117" spans="1:5" ht="12.75">
      <c r="A117" s="70" t="s">
        <v>136</v>
      </c>
      <c r="B117" s="66" t="s">
        <v>382</v>
      </c>
      <c r="C117" s="66" t="s">
        <v>360</v>
      </c>
      <c r="D117" s="69" t="s">
        <v>361</v>
      </c>
      <c r="E117" s="69" t="s">
        <v>366</v>
      </c>
    </row>
    <row r="118" spans="1:5" ht="12.75">
      <c r="A118" s="70" t="s">
        <v>137</v>
      </c>
      <c r="B118" s="66" t="s">
        <v>383</v>
      </c>
      <c r="C118" s="66" t="s">
        <v>360</v>
      </c>
      <c r="D118" s="69" t="s">
        <v>361</v>
      </c>
      <c r="E118" s="69" t="s">
        <v>366</v>
      </c>
    </row>
    <row r="119" spans="1:5" ht="12.75">
      <c r="A119" s="70" t="s">
        <v>138</v>
      </c>
      <c r="B119" s="66" t="s">
        <v>384</v>
      </c>
      <c r="C119" s="66" t="s">
        <v>360</v>
      </c>
      <c r="D119" s="69" t="s">
        <v>361</v>
      </c>
      <c r="E119" s="69" t="s">
        <v>366</v>
      </c>
    </row>
    <row r="120" spans="1:5" ht="12.75">
      <c r="A120" s="70" t="s">
        <v>139</v>
      </c>
      <c r="B120" s="66" t="s">
        <v>393</v>
      </c>
      <c r="C120" s="66" t="s">
        <v>360</v>
      </c>
      <c r="D120" s="69" t="s">
        <v>361</v>
      </c>
      <c r="E120" s="69" t="s">
        <v>366</v>
      </c>
    </row>
    <row r="121" spans="1:5" ht="12.75">
      <c r="A121" s="70" t="s">
        <v>140</v>
      </c>
      <c r="B121" s="66" t="s">
        <v>385</v>
      </c>
      <c r="C121" s="66" t="s">
        <v>360</v>
      </c>
      <c r="D121" s="69" t="s">
        <v>361</v>
      </c>
      <c r="E121" s="69" t="s">
        <v>366</v>
      </c>
    </row>
    <row r="122" spans="1:5" ht="12.75">
      <c r="A122" s="70" t="s">
        <v>141</v>
      </c>
      <c r="B122" s="66" t="s">
        <v>386</v>
      </c>
      <c r="C122" s="66" t="s">
        <v>360</v>
      </c>
      <c r="D122" s="69" t="s">
        <v>361</v>
      </c>
      <c r="E122" s="69" t="s">
        <v>366</v>
      </c>
    </row>
    <row r="123" spans="1:5" ht="12.75">
      <c r="A123" s="70" t="s">
        <v>142</v>
      </c>
      <c r="B123" s="66" t="s">
        <v>391</v>
      </c>
      <c r="C123" s="66" t="s">
        <v>360</v>
      </c>
      <c r="D123" s="69" t="s">
        <v>361</v>
      </c>
      <c r="E123" s="69" t="s">
        <v>366</v>
      </c>
    </row>
    <row r="124" spans="1:5" ht="12.75">
      <c r="A124" s="70" t="s">
        <v>143</v>
      </c>
      <c r="B124" s="66" t="s">
        <v>387</v>
      </c>
      <c r="C124" s="66" t="s">
        <v>360</v>
      </c>
      <c r="D124" s="69" t="s">
        <v>361</v>
      </c>
      <c r="E124" s="69" t="s">
        <v>366</v>
      </c>
    </row>
    <row r="125" spans="1:5" ht="12.75">
      <c r="A125" s="70" t="s">
        <v>144</v>
      </c>
      <c r="B125" s="66" t="s">
        <v>388</v>
      </c>
      <c r="C125" s="66" t="s">
        <v>360</v>
      </c>
      <c r="D125" s="69" t="s">
        <v>361</v>
      </c>
      <c r="E125" s="69" t="s">
        <v>366</v>
      </c>
    </row>
    <row r="126" spans="1:5" ht="12.75">
      <c r="A126" s="70" t="s">
        <v>145</v>
      </c>
      <c r="B126" s="66" t="s">
        <v>389</v>
      </c>
      <c r="C126" s="66" t="s">
        <v>360</v>
      </c>
      <c r="D126" s="69" t="s">
        <v>361</v>
      </c>
      <c r="E126" s="69" t="s">
        <v>366</v>
      </c>
    </row>
    <row r="127" spans="1:5" ht="12.75">
      <c r="A127" s="70" t="s">
        <v>146</v>
      </c>
      <c r="B127" s="66" t="s">
        <v>390</v>
      </c>
      <c r="C127" s="66" t="s">
        <v>360</v>
      </c>
      <c r="D127" s="69" t="s">
        <v>361</v>
      </c>
      <c r="E127" s="69" t="s">
        <v>366</v>
      </c>
    </row>
    <row r="128" spans="1:5" ht="12.75">
      <c r="A128" s="70" t="s">
        <v>147</v>
      </c>
      <c r="B128" s="66" t="s">
        <v>411</v>
      </c>
      <c r="C128" s="69" t="s">
        <v>415</v>
      </c>
      <c r="D128" s="66" t="s">
        <v>395</v>
      </c>
      <c r="E128" s="69" t="s">
        <v>366</v>
      </c>
    </row>
    <row r="129" spans="1:5" ht="12.75">
      <c r="A129" s="70" t="s">
        <v>148</v>
      </c>
      <c r="B129" s="91" t="s">
        <v>412</v>
      </c>
      <c r="C129" s="69" t="s">
        <v>416</v>
      </c>
      <c r="D129" s="66" t="s">
        <v>395</v>
      </c>
      <c r="E129" s="69" t="s">
        <v>366</v>
      </c>
    </row>
    <row r="130" spans="1:5" ht="12.75">
      <c r="A130" s="70" t="s">
        <v>149</v>
      </c>
      <c r="B130" s="66" t="s">
        <v>413</v>
      </c>
      <c r="C130" s="69" t="s">
        <v>417</v>
      </c>
      <c r="D130" s="66" t="s">
        <v>395</v>
      </c>
      <c r="E130" s="69" t="s">
        <v>366</v>
      </c>
    </row>
    <row r="131" spans="1:5" ht="12.75">
      <c r="A131" s="70" t="s">
        <v>150</v>
      </c>
      <c r="B131" s="91" t="s">
        <v>414</v>
      </c>
      <c r="C131" s="69" t="s">
        <v>418</v>
      </c>
      <c r="D131" s="66" t="s">
        <v>395</v>
      </c>
      <c r="E131" s="69" t="s">
        <v>366</v>
      </c>
    </row>
    <row r="132" spans="1:5" ht="12.75">
      <c r="A132" s="70" t="s">
        <v>151</v>
      </c>
      <c r="B132" s="66" t="s">
        <v>400</v>
      </c>
      <c r="C132" s="69" t="s">
        <v>399</v>
      </c>
      <c r="D132" s="66" t="s">
        <v>395</v>
      </c>
      <c r="E132" s="69" t="s">
        <v>366</v>
      </c>
    </row>
    <row r="133" spans="1:5" ht="12.75">
      <c r="A133" s="70" t="s">
        <v>152</v>
      </c>
      <c r="B133" s="91" t="s">
        <v>397</v>
      </c>
      <c r="C133" s="69" t="s">
        <v>398</v>
      </c>
      <c r="D133" s="66" t="s">
        <v>395</v>
      </c>
      <c r="E133" s="69" t="s">
        <v>366</v>
      </c>
    </row>
    <row r="134" spans="1:5" ht="12.75">
      <c r="A134" s="70" t="s">
        <v>153</v>
      </c>
      <c r="B134" s="66" t="s">
        <v>402</v>
      </c>
      <c r="C134" s="69" t="s">
        <v>401</v>
      </c>
      <c r="D134" s="66" t="s">
        <v>395</v>
      </c>
      <c r="E134" s="69" t="s">
        <v>366</v>
      </c>
    </row>
    <row r="135" spans="1:5" ht="12.75">
      <c r="A135" s="70" t="s">
        <v>154</v>
      </c>
      <c r="B135" s="91" t="s">
        <v>396</v>
      </c>
      <c r="C135" s="69" t="s">
        <v>394</v>
      </c>
      <c r="D135" s="66" t="s">
        <v>395</v>
      </c>
      <c r="E135" s="69" t="s">
        <v>366</v>
      </c>
    </row>
    <row r="136" spans="1:5" ht="12.75">
      <c r="A136" s="70" t="s">
        <v>155</v>
      </c>
      <c r="B136" s="66" t="s">
        <v>403</v>
      </c>
      <c r="C136" s="69" t="s">
        <v>407</v>
      </c>
      <c r="D136" s="66" t="s">
        <v>395</v>
      </c>
      <c r="E136" s="69" t="s">
        <v>366</v>
      </c>
    </row>
    <row r="137" spans="1:5" ht="12.75">
      <c r="A137" s="70" t="s">
        <v>156</v>
      </c>
      <c r="B137" s="91" t="s">
        <v>404</v>
      </c>
      <c r="C137" s="69" t="s">
        <v>408</v>
      </c>
      <c r="D137" s="66" t="s">
        <v>395</v>
      </c>
      <c r="E137" s="69" t="s">
        <v>366</v>
      </c>
    </row>
    <row r="138" spans="1:5" ht="12.75">
      <c r="A138" s="70" t="s">
        <v>157</v>
      </c>
      <c r="B138" s="66" t="s">
        <v>405</v>
      </c>
      <c r="C138" s="69" t="s">
        <v>409</v>
      </c>
      <c r="D138" s="66" t="s">
        <v>395</v>
      </c>
      <c r="E138" s="69" t="s">
        <v>366</v>
      </c>
    </row>
    <row r="139" spans="1:5" ht="12.75">
      <c r="A139" s="70" t="s">
        <v>158</v>
      </c>
      <c r="B139" s="91" t="s">
        <v>406</v>
      </c>
      <c r="C139" s="69" t="s">
        <v>410</v>
      </c>
      <c r="D139" s="66" t="s">
        <v>395</v>
      </c>
      <c r="E139" s="69" t="s">
        <v>366</v>
      </c>
    </row>
    <row r="140" spans="1:5" ht="12.75">
      <c r="A140" s="70" t="s">
        <v>159</v>
      </c>
      <c r="B140" s="66" t="s">
        <v>420</v>
      </c>
      <c r="C140" s="69" t="s">
        <v>419</v>
      </c>
      <c r="D140" s="66" t="s">
        <v>395</v>
      </c>
      <c r="E140" s="69" t="s">
        <v>366</v>
      </c>
    </row>
    <row r="141" spans="1:5" ht="12.75">
      <c r="A141" s="70" t="s">
        <v>160</v>
      </c>
      <c r="B141" s="66" t="s">
        <v>421</v>
      </c>
      <c r="C141" s="69" t="s">
        <v>419</v>
      </c>
      <c r="D141" s="66" t="s">
        <v>395</v>
      </c>
      <c r="E141" s="69" t="s">
        <v>366</v>
      </c>
    </row>
    <row r="142" spans="1:5" ht="12.75">
      <c r="A142" s="70" t="s">
        <v>161</v>
      </c>
      <c r="B142" s="66" t="s">
        <v>422</v>
      </c>
      <c r="C142" s="69" t="s">
        <v>419</v>
      </c>
      <c r="D142" s="66" t="s">
        <v>395</v>
      </c>
      <c r="E142" s="69" t="s">
        <v>366</v>
      </c>
    </row>
    <row r="143" spans="1:5" ht="12.75">
      <c r="A143" s="70" t="s">
        <v>162</v>
      </c>
      <c r="B143" s="66" t="s">
        <v>423</v>
      </c>
      <c r="C143" s="69" t="s">
        <v>419</v>
      </c>
      <c r="D143" s="66" t="s">
        <v>395</v>
      </c>
      <c r="E143" s="69" t="s">
        <v>366</v>
      </c>
    </row>
    <row r="144" spans="1:5" ht="12.75">
      <c r="A144" s="70" t="s">
        <v>163</v>
      </c>
      <c r="B144" s="66" t="s">
        <v>424</v>
      </c>
      <c r="C144" s="69" t="s">
        <v>419</v>
      </c>
      <c r="D144" s="66" t="s">
        <v>395</v>
      </c>
      <c r="E144" s="69" t="s">
        <v>366</v>
      </c>
    </row>
    <row r="145" spans="1:5" ht="12.75">
      <c r="A145" s="70" t="s">
        <v>164</v>
      </c>
      <c r="B145" s="66" t="s">
        <v>425</v>
      </c>
      <c r="C145" s="69" t="s">
        <v>419</v>
      </c>
      <c r="D145" s="66" t="s">
        <v>395</v>
      </c>
      <c r="E145" s="69" t="s">
        <v>366</v>
      </c>
    </row>
    <row r="146" spans="1:5" ht="12.75">
      <c r="A146" s="70" t="s">
        <v>165</v>
      </c>
      <c r="B146" s="69" t="s">
        <v>426</v>
      </c>
      <c r="C146" s="69" t="s">
        <v>419</v>
      </c>
      <c r="D146" s="66" t="s">
        <v>395</v>
      </c>
      <c r="E146" s="69" t="s">
        <v>366</v>
      </c>
    </row>
    <row r="147" spans="1:5" ht="12.75">
      <c r="A147" s="70" t="s">
        <v>166</v>
      </c>
      <c r="B147" s="69" t="s">
        <v>427</v>
      </c>
      <c r="C147" s="69" t="s">
        <v>419</v>
      </c>
      <c r="D147" s="66" t="s">
        <v>395</v>
      </c>
      <c r="E147" s="69" t="s">
        <v>366</v>
      </c>
    </row>
    <row r="148" spans="1:5" ht="12.75">
      <c r="A148" s="70" t="s">
        <v>167</v>
      </c>
      <c r="B148" s="69" t="s">
        <v>428</v>
      </c>
      <c r="C148" s="69" t="s">
        <v>419</v>
      </c>
      <c r="D148" s="66" t="s">
        <v>395</v>
      </c>
      <c r="E148" s="69" t="s">
        <v>366</v>
      </c>
    </row>
    <row r="149" spans="1:5" ht="12.75">
      <c r="A149" s="70" t="s">
        <v>168</v>
      </c>
      <c r="B149" s="69" t="s">
        <v>429</v>
      </c>
      <c r="C149" s="69" t="s">
        <v>419</v>
      </c>
      <c r="D149" s="66" t="s">
        <v>395</v>
      </c>
      <c r="E149" s="69" t="s">
        <v>366</v>
      </c>
    </row>
    <row r="150" spans="1:5" ht="12.75">
      <c r="A150" s="70" t="s">
        <v>169</v>
      </c>
      <c r="B150" s="69" t="s">
        <v>430</v>
      </c>
      <c r="C150" s="69" t="s">
        <v>419</v>
      </c>
      <c r="D150" s="66" t="s">
        <v>395</v>
      </c>
      <c r="E150" s="69" t="s">
        <v>366</v>
      </c>
    </row>
    <row r="151" spans="1:5" ht="12.75">
      <c r="A151" s="70" t="s">
        <v>170</v>
      </c>
      <c r="B151" s="69" t="s">
        <v>431</v>
      </c>
      <c r="C151" s="69" t="s">
        <v>419</v>
      </c>
      <c r="D151" s="66" t="s">
        <v>395</v>
      </c>
      <c r="E151" s="69" t="s">
        <v>366</v>
      </c>
    </row>
    <row r="152" spans="1:5" ht="12.75">
      <c r="A152" s="70" t="s">
        <v>171</v>
      </c>
      <c r="B152" s="69" t="s">
        <v>432</v>
      </c>
      <c r="C152" s="69" t="s">
        <v>419</v>
      </c>
      <c r="D152" s="66" t="s">
        <v>395</v>
      </c>
      <c r="E152" s="69" t="s">
        <v>366</v>
      </c>
    </row>
    <row r="153" spans="1:5" ht="12.75">
      <c r="A153" s="70" t="s">
        <v>172</v>
      </c>
      <c r="B153" s="69" t="s">
        <v>433</v>
      </c>
      <c r="C153" s="69" t="s">
        <v>419</v>
      </c>
      <c r="D153" s="66" t="s">
        <v>395</v>
      </c>
      <c r="E153" s="69" t="s">
        <v>366</v>
      </c>
    </row>
    <row r="154" spans="1:5" ht="12.75">
      <c r="A154" s="70" t="s">
        <v>173</v>
      </c>
      <c r="B154" s="69" t="s">
        <v>434</v>
      </c>
      <c r="C154" s="69" t="s">
        <v>419</v>
      </c>
      <c r="D154" s="66" t="s">
        <v>395</v>
      </c>
      <c r="E154" s="69" t="s">
        <v>366</v>
      </c>
    </row>
    <row r="155" spans="1:5" ht="12.75">
      <c r="A155" s="81" t="s">
        <v>174</v>
      </c>
      <c r="B155" s="66" t="s">
        <v>435</v>
      </c>
      <c r="C155" s="66" t="s">
        <v>436</v>
      </c>
      <c r="D155" s="66" t="s">
        <v>365</v>
      </c>
      <c r="E155" s="66" t="s">
        <v>366</v>
      </c>
    </row>
    <row r="156" spans="1:5" ht="12.75">
      <c r="A156" s="81" t="s">
        <v>175</v>
      </c>
      <c r="B156" s="66" t="s">
        <v>437</v>
      </c>
      <c r="C156" s="66" t="s">
        <v>436</v>
      </c>
      <c r="D156" s="66" t="s">
        <v>365</v>
      </c>
      <c r="E156" s="66" t="s">
        <v>366</v>
      </c>
    </row>
    <row r="157" spans="1:5" ht="12.75">
      <c r="A157" s="81" t="s">
        <v>176</v>
      </c>
      <c r="B157" s="66" t="s">
        <v>438</v>
      </c>
      <c r="C157" s="66" t="s">
        <v>436</v>
      </c>
      <c r="D157" s="66" t="s">
        <v>365</v>
      </c>
      <c r="E157" s="66" t="s">
        <v>366</v>
      </c>
    </row>
    <row r="158" spans="1:5" ht="12.75">
      <c r="A158" s="87" t="s">
        <v>177</v>
      </c>
      <c r="B158" s="66" t="s">
        <v>439</v>
      </c>
      <c r="C158" s="66" t="s">
        <v>436</v>
      </c>
      <c r="D158" s="66" t="s">
        <v>365</v>
      </c>
      <c r="E158" s="66" t="s">
        <v>366</v>
      </c>
    </row>
    <row r="159" spans="1:5" ht="12.75">
      <c r="A159" s="87" t="s">
        <v>178</v>
      </c>
      <c r="B159" s="66" t="s">
        <v>440</v>
      </c>
      <c r="C159" s="66" t="s">
        <v>436</v>
      </c>
      <c r="D159" s="66" t="s">
        <v>365</v>
      </c>
      <c r="E159" s="66" t="s">
        <v>366</v>
      </c>
    </row>
    <row r="160" spans="1:5" ht="12.75">
      <c r="A160" s="87" t="s">
        <v>179</v>
      </c>
      <c r="B160" s="66" t="s">
        <v>441</v>
      </c>
      <c r="C160" s="66" t="s">
        <v>436</v>
      </c>
      <c r="D160" s="66" t="s">
        <v>365</v>
      </c>
      <c r="E160" s="66" t="s">
        <v>366</v>
      </c>
    </row>
    <row r="161" spans="1:5" ht="12.75">
      <c r="A161" s="87" t="s">
        <v>180</v>
      </c>
      <c r="B161" s="66" t="s">
        <v>442</v>
      </c>
      <c r="C161" s="66" t="s">
        <v>436</v>
      </c>
      <c r="D161" s="66" t="s">
        <v>365</v>
      </c>
      <c r="E161" s="66" t="s">
        <v>366</v>
      </c>
    </row>
    <row r="162" spans="1:5" ht="12.75">
      <c r="A162" s="87" t="s">
        <v>181</v>
      </c>
      <c r="B162" s="66" t="s">
        <v>443</v>
      </c>
      <c r="C162" s="66" t="s">
        <v>436</v>
      </c>
      <c r="D162" s="66" t="s">
        <v>365</v>
      </c>
      <c r="E162" s="66" t="s">
        <v>366</v>
      </c>
    </row>
    <row r="163" spans="1:5" ht="12.75">
      <c r="A163" s="87" t="s">
        <v>182</v>
      </c>
      <c r="B163" s="66" t="s">
        <v>444</v>
      </c>
      <c r="C163" s="66" t="s">
        <v>436</v>
      </c>
      <c r="D163" s="66" t="s">
        <v>365</v>
      </c>
      <c r="E163" s="66" t="s">
        <v>366</v>
      </c>
    </row>
    <row r="164" spans="1:5" ht="12.75">
      <c r="A164" s="87" t="s">
        <v>183</v>
      </c>
      <c r="B164" s="66" t="s">
        <v>445</v>
      </c>
      <c r="C164" s="66" t="s">
        <v>436</v>
      </c>
      <c r="D164" s="66" t="s">
        <v>365</v>
      </c>
      <c r="E164" s="66" t="s">
        <v>366</v>
      </c>
    </row>
    <row r="165" spans="1:5" ht="12.75">
      <c r="A165" s="87" t="s">
        <v>184</v>
      </c>
      <c r="B165" s="66" t="s">
        <v>446</v>
      </c>
      <c r="C165" s="66" t="s">
        <v>436</v>
      </c>
      <c r="D165" s="66" t="s">
        <v>365</v>
      </c>
      <c r="E165" s="66" t="s">
        <v>366</v>
      </c>
    </row>
    <row r="166" spans="1:5" ht="12.75">
      <c r="A166" s="87" t="s">
        <v>185</v>
      </c>
      <c r="B166" s="66" t="s">
        <v>447</v>
      </c>
      <c r="C166" s="66" t="s">
        <v>436</v>
      </c>
      <c r="D166" s="66" t="s">
        <v>365</v>
      </c>
      <c r="E166" s="66" t="s">
        <v>366</v>
      </c>
    </row>
    <row r="167" spans="1:5" ht="12.75">
      <c r="A167" s="81" t="s">
        <v>186</v>
      </c>
      <c r="B167" s="66" t="s">
        <v>448</v>
      </c>
      <c r="C167" s="66" t="s">
        <v>436</v>
      </c>
      <c r="D167" s="66" t="s">
        <v>365</v>
      </c>
      <c r="E167" s="66" t="s">
        <v>366</v>
      </c>
    </row>
    <row r="168" spans="1:5" ht="12.75">
      <c r="A168" s="81" t="s">
        <v>187</v>
      </c>
      <c r="B168" s="66" t="s">
        <v>449</v>
      </c>
      <c r="C168" s="66" t="s">
        <v>436</v>
      </c>
      <c r="D168" s="66" t="s">
        <v>365</v>
      </c>
      <c r="E168" s="66" t="s">
        <v>366</v>
      </c>
    </row>
    <row r="169" spans="1:5" ht="12.75">
      <c r="A169" s="81" t="s">
        <v>188</v>
      </c>
      <c r="B169" s="66" t="s">
        <v>450</v>
      </c>
      <c r="C169" s="66" t="s">
        <v>436</v>
      </c>
      <c r="D169" s="66" t="s">
        <v>365</v>
      </c>
      <c r="E169" s="66" t="s">
        <v>366</v>
      </c>
    </row>
    <row r="170" spans="1:5" ht="12.75">
      <c r="A170" s="87" t="s">
        <v>189</v>
      </c>
      <c r="B170" s="66" t="s">
        <v>457</v>
      </c>
      <c r="C170" s="66" t="s">
        <v>436</v>
      </c>
      <c r="D170" s="66" t="s">
        <v>365</v>
      </c>
      <c r="E170" s="66" t="s">
        <v>366</v>
      </c>
    </row>
    <row r="171" spans="1:5" ht="12.75">
      <c r="A171" s="87" t="s">
        <v>190</v>
      </c>
      <c r="B171" s="66" t="s">
        <v>458</v>
      </c>
      <c r="C171" s="66" t="s">
        <v>436</v>
      </c>
      <c r="D171" s="66" t="s">
        <v>365</v>
      </c>
      <c r="E171" s="66" t="s">
        <v>366</v>
      </c>
    </row>
    <row r="172" spans="1:5" ht="12.75">
      <c r="A172" s="87" t="s">
        <v>191</v>
      </c>
      <c r="B172" s="66" t="s">
        <v>459</v>
      </c>
      <c r="C172" s="66" t="s">
        <v>436</v>
      </c>
      <c r="D172" s="66" t="s">
        <v>365</v>
      </c>
      <c r="E172" s="66" t="s">
        <v>366</v>
      </c>
    </row>
    <row r="173" spans="1:5" ht="12.75">
      <c r="A173" s="87" t="s">
        <v>192</v>
      </c>
      <c r="B173" s="66" t="s">
        <v>451</v>
      </c>
      <c r="C173" s="66" t="s">
        <v>436</v>
      </c>
      <c r="D173" s="66" t="s">
        <v>365</v>
      </c>
      <c r="E173" s="66" t="s">
        <v>366</v>
      </c>
    </row>
    <row r="174" spans="1:5" ht="12.75">
      <c r="A174" s="87" t="s">
        <v>193</v>
      </c>
      <c r="B174" s="66" t="s">
        <v>452</v>
      </c>
      <c r="C174" s="66" t="s">
        <v>436</v>
      </c>
      <c r="D174" s="66" t="s">
        <v>365</v>
      </c>
      <c r="E174" s="66" t="s">
        <v>366</v>
      </c>
    </row>
    <row r="175" spans="1:5" ht="12.75">
      <c r="A175" s="87" t="s">
        <v>194</v>
      </c>
      <c r="B175" s="66" t="s">
        <v>453</v>
      </c>
      <c r="C175" s="66" t="s">
        <v>436</v>
      </c>
      <c r="D175" s="66" t="s">
        <v>365</v>
      </c>
      <c r="E175" s="66" t="s">
        <v>366</v>
      </c>
    </row>
    <row r="176" spans="1:5" ht="12.75">
      <c r="A176" s="87" t="s">
        <v>195</v>
      </c>
      <c r="B176" s="66" t="s">
        <v>454</v>
      </c>
      <c r="C176" s="66" t="s">
        <v>436</v>
      </c>
      <c r="D176" s="66" t="s">
        <v>365</v>
      </c>
      <c r="E176" s="66" t="s">
        <v>366</v>
      </c>
    </row>
    <row r="177" spans="1:5" ht="12.75">
      <c r="A177" s="87" t="s">
        <v>196</v>
      </c>
      <c r="B177" s="66" t="s">
        <v>455</v>
      </c>
      <c r="C177" s="66" t="s">
        <v>436</v>
      </c>
      <c r="D177" s="66" t="s">
        <v>365</v>
      </c>
      <c r="E177" s="66" t="s">
        <v>366</v>
      </c>
    </row>
    <row r="178" spans="1:5" ht="12.75">
      <c r="A178" s="87" t="s">
        <v>197</v>
      </c>
      <c r="B178" s="66" t="s">
        <v>456</v>
      </c>
      <c r="C178" s="66" t="s">
        <v>436</v>
      </c>
      <c r="D178" s="66" t="s">
        <v>365</v>
      </c>
      <c r="E178" s="66" t="s">
        <v>366</v>
      </c>
    </row>
    <row r="179" spans="1:5" ht="12.75">
      <c r="A179" s="82" t="s">
        <v>466</v>
      </c>
      <c r="B179" s="116" t="s">
        <v>473</v>
      </c>
      <c r="C179" s="116" t="s">
        <v>467</v>
      </c>
      <c r="D179" s="116" t="s">
        <v>468</v>
      </c>
      <c r="E179" s="116" t="s">
        <v>366</v>
      </c>
    </row>
    <row r="180" spans="1:5" ht="12.75">
      <c r="A180" s="117" t="s">
        <v>469</v>
      </c>
      <c r="B180" s="118" t="s">
        <v>470</v>
      </c>
      <c r="C180" s="118" t="s">
        <v>467</v>
      </c>
      <c r="D180" s="118" t="s">
        <v>468</v>
      </c>
      <c r="E180" s="118" t="s">
        <v>366</v>
      </c>
    </row>
    <row r="181" spans="1:5" ht="12.75">
      <c r="A181" s="117" t="s">
        <v>471</v>
      </c>
      <c r="B181" s="118" t="s">
        <v>472</v>
      </c>
      <c r="C181" s="118" t="s">
        <v>482</v>
      </c>
      <c r="D181" s="118" t="s">
        <v>468</v>
      </c>
      <c r="E181" s="118" t="s">
        <v>366</v>
      </c>
    </row>
    <row r="182" spans="1:5" ht="12.75">
      <c r="A182" s="87" t="s">
        <v>475</v>
      </c>
      <c r="B182" s="66" t="s">
        <v>476</v>
      </c>
      <c r="C182" s="66" t="s">
        <v>259</v>
      </c>
      <c r="D182" s="66" t="s">
        <v>477</v>
      </c>
      <c r="E182" s="66" t="s">
        <v>366</v>
      </c>
    </row>
    <row r="183" spans="1:5" ht="12.75">
      <c r="A183" s="87" t="s">
        <v>478</v>
      </c>
      <c r="B183" s="66" t="s">
        <v>479</v>
      </c>
      <c r="C183" s="66" t="s">
        <v>480</v>
      </c>
      <c r="D183" s="66" t="s">
        <v>468</v>
      </c>
      <c r="E183" s="66" t="s">
        <v>366</v>
      </c>
    </row>
    <row r="185" s="63" customFormat="1" ht="11.25">
      <c r="A185" s="93" t="s">
        <v>460</v>
      </c>
    </row>
    <row r="186" spans="1:5" s="63" customFormat="1" ht="24.75" customHeight="1">
      <c r="A186" s="123" t="s">
        <v>462</v>
      </c>
      <c r="B186" s="123"/>
      <c r="C186" s="123"/>
      <c r="D186" s="123"/>
      <c r="E186" s="123"/>
    </row>
    <row r="187" s="63" customFormat="1" ht="11.25">
      <c r="A187" s="92" t="s">
        <v>461</v>
      </c>
    </row>
  </sheetData>
  <sheetProtection/>
  <mergeCells count="1">
    <mergeCell ref="A186:E18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Z124"/>
  <sheetViews>
    <sheetView zoomScalePageLayoutView="0" workbookViewId="0" topLeftCell="FV1">
      <selection activeCell="FZ14" sqref="FZ14"/>
    </sheetView>
  </sheetViews>
  <sheetFormatPr defaultColWidth="11.421875" defaultRowHeight="12.75"/>
  <cols>
    <col min="1" max="1" width="16.28125" style="95" bestFit="1" customWidth="1"/>
    <col min="2" max="2" width="13.8515625" style="63" bestFit="1" customWidth="1"/>
    <col min="3" max="3" width="13.8515625" style="63" customWidth="1"/>
    <col min="4" max="4" width="17.00390625" style="63" bestFit="1" customWidth="1"/>
    <col min="5" max="5" width="18.8515625" style="63" bestFit="1" customWidth="1"/>
    <col min="6" max="6" width="13.421875" style="63" bestFit="1" customWidth="1"/>
    <col min="7" max="7" width="12.8515625" style="96" bestFit="1" customWidth="1"/>
    <col min="8" max="8" width="16.28125" style="63" bestFit="1" customWidth="1"/>
    <col min="9" max="9" width="14.8515625" style="97" bestFit="1" customWidth="1"/>
    <col min="10" max="10" width="17.140625" style="58" bestFit="1" customWidth="1"/>
    <col min="11" max="11" width="12.8515625" style="96" bestFit="1" customWidth="1"/>
    <col min="12" max="12" width="12.57421875" style="46" bestFit="1" customWidth="1"/>
    <col min="13" max="13" width="13.28125" style="96" bestFit="1" customWidth="1"/>
    <col min="14" max="14" width="13.00390625" style="46" bestFit="1" customWidth="1"/>
    <col min="15" max="15" width="15.421875" style="46" bestFit="1" customWidth="1"/>
    <col min="16" max="16" width="15.28125" style="96" bestFit="1" customWidth="1"/>
    <col min="17" max="17" width="15.00390625" style="46" bestFit="1" customWidth="1"/>
    <col min="18" max="18" width="16.28125" style="96" bestFit="1" customWidth="1"/>
    <col min="19" max="19" width="15.8515625" style="46" bestFit="1" customWidth="1"/>
    <col min="20" max="20" width="18.00390625" style="96" bestFit="1" customWidth="1"/>
    <col min="21" max="21" width="17.7109375" style="46" bestFit="1" customWidth="1"/>
    <col min="22" max="22" width="14.28125" style="46" bestFit="1" customWidth="1"/>
    <col min="23" max="23" width="13.8515625" style="46" bestFit="1" customWidth="1"/>
    <col min="24" max="24" width="12.8515625" style="96" bestFit="1" customWidth="1"/>
    <col min="25" max="25" width="14.8515625" style="97" bestFit="1" customWidth="1"/>
    <col min="26" max="26" width="17.140625" style="58" bestFit="1" customWidth="1"/>
    <col min="27" max="27" width="15.57421875" style="46" bestFit="1" customWidth="1"/>
    <col min="28" max="28" width="20.57421875" style="46" bestFit="1" customWidth="1"/>
    <col min="29" max="29" width="22.57421875" style="63" bestFit="1" customWidth="1"/>
    <col min="30" max="30" width="15.28125" style="63" bestFit="1" customWidth="1"/>
    <col min="31" max="31" width="25.00390625" style="63" bestFit="1" customWidth="1"/>
    <col min="32" max="32" width="24.8515625" style="63" bestFit="1" customWidth="1"/>
    <col min="33" max="33" width="12.7109375" style="97" bestFit="1" customWidth="1"/>
    <col min="34" max="34" width="12.8515625" style="97" bestFit="1" customWidth="1"/>
    <col min="35" max="35" width="17.421875" style="99" bestFit="1" customWidth="1"/>
    <col min="36" max="36" width="15.57421875" style="99" bestFit="1" customWidth="1"/>
    <col min="37" max="37" width="18.7109375" style="99" bestFit="1" customWidth="1"/>
    <col min="38" max="38" width="16.28125" style="99" bestFit="1" customWidth="1"/>
    <col min="39" max="39" width="10.421875" style="99" bestFit="1" customWidth="1"/>
    <col min="40" max="40" width="13.57421875" style="57" bestFit="1" customWidth="1"/>
    <col min="41" max="41" width="17.140625" style="57" bestFit="1" customWidth="1"/>
    <col min="42" max="42" width="15.7109375" style="97" bestFit="1" customWidth="1"/>
    <col min="43" max="43" width="20.8515625" style="63" bestFit="1" customWidth="1"/>
    <col min="44" max="44" width="21.28125" style="63" bestFit="1" customWidth="1"/>
    <col min="45" max="45" width="21.421875" style="96" bestFit="1" customWidth="1"/>
    <col min="46" max="46" width="18.7109375" style="58" bestFit="1" customWidth="1"/>
    <col min="47" max="47" width="14.8515625" style="111" bestFit="1" customWidth="1"/>
    <col min="48" max="48" width="20.00390625" style="111" bestFit="1" customWidth="1"/>
    <col min="49" max="49" width="16.8515625" style="111" bestFit="1" customWidth="1"/>
    <col min="50" max="50" width="16.140625" style="111" bestFit="1" customWidth="1"/>
    <col min="51" max="51" width="20.00390625" style="102" bestFit="1" customWidth="1"/>
    <col min="52" max="52" width="16.140625" style="111" customWidth="1"/>
    <col min="53" max="53" width="16.140625" style="63" customWidth="1"/>
    <col min="54" max="54" width="17.57421875" style="63" bestFit="1" customWidth="1"/>
    <col min="55" max="55" width="19.140625" style="63" bestFit="1" customWidth="1"/>
    <col min="56" max="56" width="22.57421875" style="63" bestFit="1" customWidth="1"/>
    <col min="57" max="57" width="21.7109375" style="63" bestFit="1" customWidth="1"/>
    <col min="58" max="58" width="20.57421875" style="63" bestFit="1" customWidth="1"/>
    <col min="59" max="59" width="22.7109375" style="46" bestFit="1" customWidth="1"/>
    <col min="60" max="60" width="27.421875" style="63" bestFit="1" customWidth="1"/>
    <col min="61" max="61" width="16.7109375" style="63" bestFit="1" customWidth="1"/>
    <col min="62" max="62" width="21.8515625" style="63" bestFit="1" customWidth="1"/>
    <col min="63" max="63" width="17.00390625" style="63" bestFit="1" customWidth="1"/>
    <col min="64" max="64" width="26.00390625" style="63" bestFit="1" customWidth="1"/>
    <col min="65" max="65" width="22.57421875" style="63" bestFit="1" customWidth="1"/>
    <col min="66" max="66" width="24.57421875" style="63" bestFit="1" customWidth="1"/>
    <col min="67" max="67" width="21.7109375" style="63" bestFit="1" customWidth="1"/>
    <col min="68" max="68" width="20.28125" style="63" bestFit="1" customWidth="1"/>
    <col min="69" max="69" width="18.421875" style="63" bestFit="1" customWidth="1"/>
    <col min="70" max="70" width="17.28125" style="63" bestFit="1" customWidth="1"/>
    <col min="71" max="71" width="18.00390625" style="63" bestFit="1" customWidth="1"/>
    <col min="72" max="72" width="26.140625" style="63" bestFit="1" customWidth="1"/>
    <col min="73" max="73" width="32.28125" style="58" bestFit="1" customWidth="1"/>
    <col min="74" max="74" width="27.57421875" style="58" bestFit="1" customWidth="1"/>
    <col min="75" max="75" width="40.28125" style="112" bestFit="1" customWidth="1"/>
    <col min="76" max="76" width="40.28125" style="112" customWidth="1"/>
    <col min="77" max="77" width="38.57421875" style="112" bestFit="1" customWidth="1"/>
    <col min="78" max="78" width="38.57421875" style="112" customWidth="1"/>
    <col min="79" max="79" width="16.7109375" style="111" bestFit="1" customWidth="1"/>
    <col min="80" max="80" width="18.8515625" style="114" bestFit="1" customWidth="1"/>
    <col min="81" max="81" width="20.421875" style="115" bestFit="1" customWidth="1"/>
    <col min="82" max="82" width="16.8515625" style="63" bestFit="1" customWidth="1"/>
    <col min="83" max="83" width="18.57421875" style="42" bestFit="1" customWidth="1"/>
    <col min="84" max="84" width="23.421875" style="107" bestFit="1" customWidth="1"/>
    <col min="85" max="85" width="19.421875" style="108" customWidth="1"/>
    <col min="86" max="86" width="23.57421875" style="46" bestFit="1" customWidth="1"/>
    <col min="87" max="87" width="18.7109375" style="57" bestFit="1" customWidth="1"/>
    <col min="88" max="88" width="21.57421875" style="46" bestFit="1" customWidth="1"/>
    <col min="89" max="89" width="19.140625" style="63" bestFit="1" customWidth="1"/>
    <col min="90" max="90" width="18.140625" style="63" bestFit="1" customWidth="1"/>
    <col min="91" max="91" width="19.140625" style="63" bestFit="1" customWidth="1"/>
    <col min="92" max="92" width="30.8515625" style="63" bestFit="1" customWidth="1"/>
    <col min="93" max="93" width="35.7109375" style="63" bestFit="1" customWidth="1"/>
    <col min="94" max="95" width="25.421875" style="63" bestFit="1" customWidth="1"/>
    <col min="96" max="96" width="24.00390625" style="57" bestFit="1" customWidth="1"/>
    <col min="97" max="97" width="23.57421875" style="57" bestFit="1" customWidth="1"/>
    <col min="98" max="98" width="30.57421875" style="63" bestFit="1" customWidth="1"/>
    <col min="99" max="99" width="28.140625" style="63" bestFit="1" customWidth="1"/>
    <col min="100" max="100" width="31.28125" style="63" bestFit="1" customWidth="1"/>
    <col min="101" max="101" width="32.421875" style="63" bestFit="1" customWidth="1"/>
    <col min="102" max="102" width="35.8515625" style="63" bestFit="1" customWidth="1"/>
    <col min="103" max="103" width="28.140625" style="60" bestFit="1" customWidth="1"/>
    <col min="104" max="104" width="28.57421875" style="60" bestFit="1" customWidth="1"/>
    <col min="105" max="105" width="28.140625" style="60" bestFit="1" customWidth="1"/>
    <col min="106" max="106" width="34.57421875" style="60" bestFit="1" customWidth="1"/>
    <col min="107" max="107" width="35.57421875" style="60" bestFit="1" customWidth="1"/>
    <col min="108" max="108" width="35.140625" style="60" bestFit="1" customWidth="1"/>
    <col min="109" max="109" width="28.28125" style="57" bestFit="1" customWidth="1"/>
    <col min="110" max="110" width="28.7109375" style="57" bestFit="1" customWidth="1"/>
    <col min="111" max="111" width="28.28125" style="57" bestFit="1" customWidth="1"/>
    <col min="112" max="112" width="27.28125" style="57" bestFit="1" customWidth="1"/>
    <col min="113" max="113" width="27.7109375" style="57" bestFit="1" customWidth="1"/>
    <col min="114" max="114" width="27.28125" style="57" bestFit="1" customWidth="1"/>
    <col min="115" max="115" width="30.140625" style="57" bestFit="1" customWidth="1"/>
    <col min="116" max="116" width="30.00390625" style="57" bestFit="1" customWidth="1"/>
    <col min="117" max="117" width="29.57421875" style="57" bestFit="1" customWidth="1"/>
    <col min="118" max="118" width="29.140625" style="57" bestFit="1" customWidth="1"/>
    <col min="119" max="119" width="29.00390625" style="57" bestFit="1" customWidth="1"/>
    <col min="120" max="120" width="28.57421875" style="57" bestFit="1" customWidth="1"/>
    <col min="121" max="121" width="28.8515625" style="57" bestFit="1" customWidth="1"/>
    <col min="122" max="122" width="29.28125" style="57" bestFit="1" customWidth="1"/>
    <col min="123" max="123" width="28.8515625" style="57" bestFit="1" customWidth="1"/>
    <col min="124" max="124" width="27.8515625" style="57" bestFit="1" customWidth="1"/>
    <col min="125" max="125" width="28.28125" style="57" bestFit="1" customWidth="1"/>
    <col min="126" max="126" width="27.8515625" style="57" bestFit="1" customWidth="1"/>
    <col min="127" max="127" width="18.421875" style="63" bestFit="1" customWidth="1"/>
    <col min="128" max="128" width="27.8515625" style="63" bestFit="1" customWidth="1"/>
    <col min="129" max="129" width="26.7109375" style="63" bestFit="1" customWidth="1"/>
    <col min="130" max="130" width="22.28125" style="63" bestFit="1" customWidth="1"/>
    <col min="131" max="131" width="18.421875" style="63" bestFit="1" customWidth="1"/>
    <col min="132" max="132" width="27.8515625" style="63" bestFit="1" customWidth="1"/>
    <col min="133" max="133" width="26.7109375" style="63" bestFit="1" customWidth="1"/>
    <col min="134" max="134" width="22.28125" style="63" bestFit="1" customWidth="1"/>
    <col min="135" max="135" width="18.8515625" style="63" bestFit="1" customWidth="1"/>
    <col min="136" max="136" width="28.28125" style="63" bestFit="1" customWidth="1"/>
    <col min="137" max="137" width="27.140625" style="63" bestFit="1" customWidth="1"/>
    <col min="138" max="138" width="22.7109375" style="63" bestFit="1" customWidth="1"/>
    <col min="139" max="139" width="20.57421875" style="63" bestFit="1" customWidth="1"/>
    <col min="140" max="140" width="21.8515625" style="63" bestFit="1" customWidth="1"/>
    <col min="141" max="141" width="20.57421875" style="63" bestFit="1" customWidth="1"/>
    <col min="142" max="142" width="21.8515625" style="63" bestFit="1" customWidth="1"/>
    <col min="143" max="143" width="21.00390625" style="63" bestFit="1" customWidth="1"/>
    <col min="144" max="144" width="22.28125" style="63" bestFit="1" customWidth="1"/>
    <col min="145" max="145" width="27.00390625" style="63" bestFit="1" customWidth="1"/>
    <col min="146" max="146" width="27.8515625" style="63" bestFit="1" customWidth="1"/>
    <col min="147" max="147" width="30.421875" style="63" bestFit="1" customWidth="1"/>
    <col min="148" max="148" width="27.00390625" style="63" bestFit="1" customWidth="1"/>
    <col min="149" max="149" width="27.8515625" style="63" bestFit="1" customWidth="1"/>
    <col min="150" max="150" width="30.421875" style="63" bestFit="1" customWidth="1"/>
    <col min="151" max="151" width="27.421875" style="63" bestFit="1" customWidth="1"/>
    <col min="152" max="152" width="28.28125" style="63" bestFit="1" customWidth="1"/>
    <col min="153" max="153" width="30.8515625" style="63" bestFit="1" customWidth="1"/>
    <col min="154" max="155" width="28.00390625" style="56" bestFit="1" customWidth="1"/>
    <col min="156" max="156" width="31.8515625" style="56" bestFit="1" customWidth="1"/>
    <col min="157" max="157" width="26.8515625" style="46" bestFit="1" customWidth="1"/>
    <col min="158" max="158" width="27.7109375" style="46" bestFit="1" customWidth="1"/>
    <col min="159" max="159" width="30.28125" style="46" bestFit="1" customWidth="1"/>
    <col min="160" max="160" width="26.8515625" style="46" bestFit="1" customWidth="1"/>
    <col min="161" max="161" width="27.7109375" style="46" bestFit="1" customWidth="1"/>
    <col min="162" max="162" width="30.28125" style="46" bestFit="1" customWidth="1"/>
    <col min="163" max="163" width="27.28125" style="46" bestFit="1" customWidth="1"/>
    <col min="164" max="164" width="28.140625" style="46" bestFit="1" customWidth="1"/>
    <col min="165" max="165" width="30.7109375" style="46" bestFit="1" customWidth="1"/>
    <col min="166" max="167" width="30.28125" style="56" bestFit="1" customWidth="1"/>
    <col min="168" max="168" width="30.7109375" style="56" bestFit="1" customWidth="1"/>
    <col min="169" max="169" width="25.7109375" style="46" bestFit="1" customWidth="1"/>
    <col min="170" max="170" width="26.7109375" style="46" bestFit="1" customWidth="1"/>
    <col min="171" max="171" width="29.28125" style="46" bestFit="1" customWidth="1"/>
    <col min="172" max="172" width="25.7109375" style="46" bestFit="1" customWidth="1"/>
    <col min="173" max="173" width="26.7109375" style="46" bestFit="1" customWidth="1"/>
    <col min="174" max="174" width="29.28125" style="46" bestFit="1" customWidth="1"/>
    <col min="175" max="175" width="26.140625" style="46" bestFit="1" customWidth="1"/>
    <col min="176" max="176" width="27.140625" style="46" bestFit="1" customWidth="1"/>
    <col min="177" max="177" width="29.7109375" style="46" bestFit="1" customWidth="1"/>
    <col min="178" max="178" width="20.7109375" style="63" bestFit="1" customWidth="1"/>
    <col min="179" max="179" width="18.28125" style="63" bestFit="1" customWidth="1"/>
    <col min="180" max="180" width="20.140625" style="63" bestFit="1" customWidth="1"/>
    <col min="181" max="181" width="15.28125" style="63" bestFit="1" customWidth="1"/>
    <col min="182" max="182" width="36.28125" style="63" bestFit="1" customWidth="1"/>
    <col min="183" max="16384" width="11.421875" style="63" customWidth="1"/>
  </cols>
  <sheetData>
    <row r="1" spans="1:182" s="2" customFormat="1" ht="11.25">
      <c r="A1" s="45" t="s">
        <v>121</v>
      </c>
      <c r="B1" s="2" t="s">
        <v>120</v>
      </c>
      <c r="C1" s="2" t="s">
        <v>122</v>
      </c>
      <c r="D1" s="1" t="s">
        <v>203</v>
      </c>
      <c r="E1" s="1" t="s">
        <v>0</v>
      </c>
      <c r="F1" s="9" t="s">
        <v>1</v>
      </c>
      <c r="G1" s="14" t="s">
        <v>2</v>
      </c>
      <c r="H1" s="9" t="s">
        <v>3</v>
      </c>
      <c r="I1" s="12" t="s">
        <v>4</v>
      </c>
      <c r="J1" s="15" t="s">
        <v>57</v>
      </c>
      <c r="K1" s="14" t="s">
        <v>5</v>
      </c>
      <c r="L1" s="13" t="s">
        <v>6</v>
      </c>
      <c r="M1" s="14" t="s">
        <v>7</v>
      </c>
      <c r="N1" s="13" t="s">
        <v>8</v>
      </c>
      <c r="O1" s="13" t="s">
        <v>9</v>
      </c>
      <c r="P1" s="14" t="s">
        <v>10</v>
      </c>
      <c r="Q1" s="13" t="s">
        <v>11</v>
      </c>
      <c r="R1" s="14" t="s">
        <v>12</v>
      </c>
      <c r="S1" s="13" t="s">
        <v>13</v>
      </c>
      <c r="T1" s="14" t="s">
        <v>14</v>
      </c>
      <c r="U1" s="13" t="s">
        <v>15</v>
      </c>
      <c r="V1" s="13" t="s">
        <v>16</v>
      </c>
      <c r="W1" s="13" t="s">
        <v>17</v>
      </c>
      <c r="X1" s="14" t="s">
        <v>18</v>
      </c>
      <c r="Y1" s="12" t="s">
        <v>19</v>
      </c>
      <c r="Z1" s="15" t="s">
        <v>58</v>
      </c>
      <c r="AA1" s="13" t="s">
        <v>59</v>
      </c>
      <c r="AB1" s="13" t="s">
        <v>37</v>
      </c>
      <c r="AC1" s="10" t="s">
        <v>38</v>
      </c>
      <c r="AD1" s="1" t="s">
        <v>39</v>
      </c>
      <c r="AE1" s="2" t="s">
        <v>48</v>
      </c>
      <c r="AF1" s="1" t="s">
        <v>40</v>
      </c>
      <c r="AG1" s="17" t="s">
        <v>67</v>
      </c>
      <c r="AH1" s="17" t="s">
        <v>41</v>
      </c>
      <c r="AI1" s="1" t="s">
        <v>43</v>
      </c>
      <c r="AJ1" s="1" t="s">
        <v>44</v>
      </c>
      <c r="AK1" s="1" t="s">
        <v>45</v>
      </c>
      <c r="AL1" s="1" t="s">
        <v>46</v>
      </c>
      <c r="AM1" s="1" t="s">
        <v>42</v>
      </c>
      <c r="AN1" s="1" t="s">
        <v>107</v>
      </c>
      <c r="AO1" s="1" t="s">
        <v>108</v>
      </c>
      <c r="AP1" s="18" t="s">
        <v>47</v>
      </c>
      <c r="AQ1" s="1" t="s">
        <v>60</v>
      </c>
      <c r="AR1" s="1" t="s">
        <v>61</v>
      </c>
      <c r="AS1" s="19" t="s">
        <v>62</v>
      </c>
      <c r="AT1" s="28" t="s">
        <v>109</v>
      </c>
      <c r="AU1" s="32" t="s">
        <v>64</v>
      </c>
      <c r="AV1" s="32" t="s">
        <v>65</v>
      </c>
      <c r="AW1" s="32" t="s">
        <v>63</v>
      </c>
      <c r="AX1" s="32" t="s">
        <v>66</v>
      </c>
      <c r="AY1" s="33" t="s">
        <v>68</v>
      </c>
      <c r="AZ1" s="32" t="s">
        <v>79</v>
      </c>
      <c r="BA1" s="1" t="s">
        <v>83</v>
      </c>
      <c r="BB1" s="1" t="s">
        <v>69</v>
      </c>
      <c r="BC1" s="1" t="s">
        <v>110</v>
      </c>
      <c r="BD1" s="11" t="s">
        <v>70</v>
      </c>
      <c r="BE1" s="11" t="s">
        <v>71</v>
      </c>
      <c r="BF1" s="11" t="s">
        <v>72</v>
      </c>
      <c r="BG1" s="20" t="s">
        <v>84</v>
      </c>
      <c r="BH1" s="1" t="s">
        <v>73</v>
      </c>
      <c r="BI1" s="1" t="s">
        <v>74</v>
      </c>
      <c r="BJ1" s="1" t="s">
        <v>75</v>
      </c>
      <c r="BK1" s="1" t="s">
        <v>76</v>
      </c>
      <c r="BL1" s="1" t="s">
        <v>77</v>
      </c>
      <c r="BM1" s="1" t="s">
        <v>78</v>
      </c>
      <c r="BN1" s="1" t="s">
        <v>80</v>
      </c>
      <c r="BO1" s="1" t="s">
        <v>81</v>
      </c>
      <c r="BP1" s="1" t="s">
        <v>82</v>
      </c>
      <c r="BQ1" s="26" t="s">
        <v>85</v>
      </c>
      <c r="BR1" s="26" t="s">
        <v>86</v>
      </c>
      <c r="BS1" s="2" t="s">
        <v>87</v>
      </c>
      <c r="BT1" s="11" t="s">
        <v>49</v>
      </c>
      <c r="BU1" s="38" t="s">
        <v>93</v>
      </c>
      <c r="BV1" s="38" t="s">
        <v>94</v>
      </c>
      <c r="BW1" s="37" t="s">
        <v>95</v>
      </c>
      <c r="BX1" s="37" t="s">
        <v>105</v>
      </c>
      <c r="BY1" s="37" t="s">
        <v>96</v>
      </c>
      <c r="BZ1" s="37" t="s">
        <v>106</v>
      </c>
      <c r="CA1" s="32" t="s">
        <v>97</v>
      </c>
      <c r="CB1" s="32" t="s">
        <v>98</v>
      </c>
      <c r="CC1" s="35" t="s">
        <v>50</v>
      </c>
      <c r="CD1" s="1" t="s">
        <v>51</v>
      </c>
      <c r="CE1" s="41" t="s">
        <v>99</v>
      </c>
      <c r="CF1" s="43" t="s">
        <v>100</v>
      </c>
      <c r="CG1" s="11" t="s">
        <v>115</v>
      </c>
      <c r="CH1" s="5" t="s">
        <v>116</v>
      </c>
      <c r="CI1" s="1" t="s">
        <v>101</v>
      </c>
      <c r="CJ1" s="20" t="s">
        <v>102</v>
      </c>
      <c r="CK1" s="2" t="s">
        <v>88</v>
      </c>
      <c r="CL1" s="2" t="s">
        <v>89</v>
      </c>
      <c r="CM1" s="2" t="s">
        <v>90</v>
      </c>
      <c r="CN1" s="2" t="s">
        <v>113</v>
      </c>
      <c r="CO1" s="2" t="s">
        <v>114</v>
      </c>
      <c r="CP1" s="2" t="s">
        <v>91</v>
      </c>
      <c r="CQ1" s="2" t="s">
        <v>92</v>
      </c>
      <c r="CR1" s="1" t="s">
        <v>103</v>
      </c>
      <c r="CS1" s="1" t="s">
        <v>104</v>
      </c>
      <c r="CT1" s="1" t="s">
        <v>111</v>
      </c>
      <c r="CU1" s="1" t="s">
        <v>112</v>
      </c>
      <c r="CV1" s="2" t="s">
        <v>117</v>
      </c>
      <c r="CW1" s="2" t="s">
        <v>118</v>
      </c>
      <c r="CX1" s="2" t="s">
        <v>119</v>
      </c>
      <c r="CY1" s="48" t="s">
        <v>123</v>
      </c>
      <c r="CZ1" s="48" t="s">
        <v>124</v>
      </c>
      <c r="DA1" s="48" t="s">
        <v>125</v>
      </c>
      <c r="DB1" s="48" t="s">
        <v>126</v>
      </c>
      <c r="DC1" s="48" t="s">
        <v>127</v>
      </c>
      <c r="DD1" s="48" t="s">
        <v>128</v>
      </c>
      <c r="DE1" s="49" t="s">
        <v>129</v>
      </c>
      <c r="DF1" s="49" t="s">
        <v>130</v>
      </c>
      <c r="DG1" s="49" t="s">
        <v>131</v>
      </c>
      <c r="DH1" s="49" t="s">
        <v>132</v>
      </c>
      <c r="DI1" s="49" t="s">
        <v>133</v>
      </c>
      <c r="DJ1" s="49" t="s">
        <v>134</v>
      </c>
      <c r="DK1" s="49" t="s">
        <v>135</v>
      </c>
      <c r="DL1" s="49" t="s">
        <v>136</v>
      </c>
      <c r="DM1" s="49" t="s">
        <v>137</v>
      </c>
      <c r="DN1" s="49" t="s">
        <v>138</v>
      </c>
      <c r="DO1" s="49" t="s">
        <v>139</v>
      </c>
      <c r="DP1" s="49" t="s">
        <v>140</v>
      </c>
      <c r="DQ1" s="49" t="s">
        <v>141</v>
      </c>
      <c r="DR1" s="49" t="s">
        <v>142</v>
      </c>
      <c r="DS1" s="49" t="s">
        <v>143</v>
      </c>
      <c r="DT1" s="49" t="s">
        <v>144</v>
      </c>
      <c r="DU1" s="49" t="s">
        <v>145</v>
      </c>
      <c r="DV1" s="49" t="s">
        <v>146</v>
      </c>
      <c r="DW1" s="2" t="s">
        <v>147</v>
      </c>
      <c r="DX1" s="2" t="s">
        <v>148</v>
      </c>
      <c r="DY1" s="2" t="s">
        <v>149</v>
      </c>
      <c r="DZ1" s="2" t="s">
        <v>150</v>
      </c>
      <c r="EA1" s="2" t="s">
        <v>151</v>
      </c>
      <c r="EB1" s="2" t="s">
        <v>152</v>
      </c>
      <c r="EC1" s="2" t="s">
        <v>153</v>
      </c>
      <c r="ED1" s="2" t="s">
        <v>154</v>
      </c>
      <c r="EE1" s="2" t="s">
        <v>155</v>
      </c>
      <c r="EF1" s="2" t="s">
        <v>156</v>
      </c>
      <c r="EG1" s="2" t="s">
        <v>157</v>
      </c>
      <c r="EH1" s="2" t="s">
        <v>158</v>
      </c>
      <c r="EI1" s="2" t="s">
        <v>159</v>
      </c>
      <c r="EJ1" s="2" t="s">
        <v>160</v>
      </c>
      <c r="EK1" s="2" t="s">
        <v>161</v>
      </c>
      <c r="EL1" s="2" t="s">
        <v>162</v>
      </c>
      <c r="EM1" s="2" t="s">
        <v>163</v>
      </c>
      <c r="EN1" s="2" t="s">
        <v>164</v>
      </c>
      <c r="EO1" s="2" t="s">
        <v>165</v>
      </c>
      <c r="EP1" s="2" t="s">
        <v>166</v>
      </c>
      <c r="EQ1" s="2" t="s">
        <v>167</v>
      </c>
      <c r="ER1" s="2" t="s">
        <v>168</v>
      </c>
      <c r="ES1" s="2" t="s">
        <v>169</v>
      </c>
      <c r="ET1" s="2" t="s">
        <v>170</v>
      </c>
      <c r="EU1" s="2" t="s">
        <v>171</v>
      </c>
      <c r="EV1" s="2" t="s">
        <v>172</v>
      </c>
      <c r="EW1" s="2" t="s">
        <v>173</v>
      </c>
      <c r="EX1" s="50" t="s">
        <v>174</v>
      </c>
      <c r="EY1" s="50" t="s">
        <v>175</v>
      </c>
      <c r="EZ1" s="50" t="s">
        <v>176</v>
      </c>
      <c r="FA1" s="51" t="s">
        <v>177</v>
      </c>
      <c r="FB1" s="51" t="s">
        <v>178</v>
      </c>
      <c r="FC1" s="51" t="s">
        <v>179</v>
      </c>
      <c r="FD1" s="51" t="s">
        <v>180</v>
      </c>
      <c r="FE1" s="51" t="s">
        <v>181</v>
      </c>
      <c r="FF1" s="51" t="s">
        <v>182</v>
      </c>
      <c r="FG1" s="51" t="s">
        <v>183</v>
      </c>
      <c r="FH1" s="51" t="s">
        <v>184</v>
      </c>
      <c r="FI1" s="51" t="s">
        <v>185</v>
      </c>
      <c r="FJ1" s="50" t="s">
        <v>186</v>
      </c>
      <c r="FK1" s="50" t="s">
        <v>187</v>
      </c>
      <c r="FL1" s="50" t="s">
        <v>188</v>
      </c>
      <c r="FM1" s="51" t="s">
        <v>189</v>
      </c>
      <c r="FN1" s="51" t="s">
        <v>190</v>
      </c>
      <c r="FO1" s="51" t="s">
        <v>191</v>
      </c>
      <c r="FP1" s="51" t="s">
        <v>192</v>
      </c>
      <c r="FQ1" s="51" t="s">
        <v>193</v>
      </c>
      <c r="FR1" s="51" t="s">
        <v>194</v>
      </c>
      <c r="FS1" s="51" t="s">
        <v>195</v>
      </c>
      <c r="FT1" s="51" t="s">
        <v>196</v>
      </c>
      <c r="FU1" s="51" t="s">
        <v>197</v>
      </c>
      <c r="FV1" s="119" t="s">
        <v>474</v>
      </c>
      <c r="FW1" s="119" t="s">
        <v>469</v>
      </c>
      <c r="FX1" s="5" t="s">
        <v>471</v>
      </c>
      <c r="FY1" s="2" t="s">
        <v>475</v>
      </c>
      <c r="FZ1" s="2" t="s">
        <v>478</v>
      </c>
    </row>
    <row r="2" spans="1:181" s="2" customFormat="1" ht="11.25">
      <c r="A2" s="45">
        <v>12</v>
      </c>
      <c r="B2" s="2">
        <v>12</v>
      </c>
      <c r="D2" s="6" t="s">
        <v>24</v>
      </c>
      <c r="F2" s="3">
        <v>132297.2</v>
      </c>
      <c r="G2" s="4">
        <v>158111</v>
      </c>
      <c r="H2" s="3">
        <v>1.1951197757775673</v>
      </c>
      <c r="I2" s="7">
        <v>0.9339723914285375</v>
      </c>
      <c r="J2" s="16">
        <v>100</v>
      </c>
      <c r="K2" s="4">
        <v>83131</v>
      </c>
      <c r="L2" s="5">
        <v>52.57761952046347</v>
      </c>
      <c r="M2" s="4">
        <v>74980</v>
      </c>
      <c r="N2" s="5">
        <v>47.42238047953653</v>
      </c>
      <c r="O2" s="5">
        <v>110.87089890637503</v>
      </c>
      <c r="P2" s="4">
        <v>34024</v>
      </c>
      <c r="Q2" s="5">
        <v>21.519059394982005</v>
      </c>
      <c r="R2" s="4">
        <v>110654</v>
      </c>
      <c r="S2" s="5">
        <v>69.98501053057662</v>
      </c>
      <c r="T2" s="4">
        <v>13433</v>
      </c>
      <c r="U2" s="5">
        <v>8.495930074441373</v>
      </c>
      <c r="V2" s="5">
        <v>42.887740163030706</v>
      </c>
      <c r="W2" s="5">
        <v>39.480954620268044</v>
      </c>
      <c r="X2" s="4">
        <v>163070</v>
      </c>
      <c r="Y2" s="7">
        <v>0.8791264005534286</v>
      </c>
      <c r="Z2" s="16">
        <v>100</v>
      </c>
      <c r="AA2" s="5">
        <v>3.6</v>
      </c>
      <c r="AB2" s="5">
        <v>15.4</v>
      </c>
      <c r="AC2" s="1"/>
      <c r="AD2" s="1"/>
      <c r="AE2" s="1"/>
      <c r="AF2" s="1"/>
      <c r="AG2" s="7">
        <v>0.733</v>
      </c>
      <c r="AH2" s="7">
        <v>0.802</v>
      </c>
      <c r="AI2" s="8">
        <v>0.7690545438585829</v>
      </c>
      <c r="AJ2" s="8">
        <v>0.5490748830672104</v>
      </c>
      <c r="AK2" s="8">
        <v>0.9255</v>
      </c>
      <c r="AL2" s="8">
        <v>0.9119999999999999</v>
      </c>
      <c r="AM2" s="8">
        <v>0.7889073567314483</v>
      </c>
      <c r="AN2" s="8"/>
      <c r="AO2" s="8"/>
      <c r="AP2" s="7"/>
      <c r="AQ2" s="19">
        <v>672821</v>
      </c>
      <c r="AR2" s="19">
        <v>677326</v>
      </c>
      <c r="AS2" s="19">
        <v>250919</v>
      </c>
      <c r="AT2" s="16">
        <v>0.54</v>
      </c>
      <c r="AU2" s="34">
        <v>2.5</v>
      </c>
      <c r="AV2" s="34">
        <v>3.8</v>
      </c>
      <c r="AW2" s="34">
        <v>6.3</v>
      </c>
      <c r="AX2" s="34">
        <v>93.7</v>
      </c>
      <c r="AY2" s="34">
        <v>34.4</v>
      </c>
      <c r="AZ2" s="34">
        <v>57.9</v>
      </c>
      <c r="BA2" s="5">
        <v>95.3</v>
      </c>
      <c r="BB2" s="3">
        <v>4.7</v>
      </c>
      <c r="BC2" s="20">
        <v>4.431625484496124</v>
      </c>
      <c r="BG2" s="5">
        <v>14.025358254132888</v>
      </c>
      <c r="BH2" s="21">
        <v>25.7</v>
      </c>
      <c r="BI2" s="20">
        <v>97.2</v>
      </c>
      <c r="BJ2" s="20">
        <v>96.6</v>
      </c>
      <c r="BK2" s="20">
        <v>10.3</v>
      </c>
      <c r="BL2" s="20">
        <v>9.87</v>
      </c>
      <c r="BM2" s="20">
        <v>77.74424210504993</v>
      </c>
      <c r="BN2" s="5">
        <v>2.5</v>
      </c>
      <c r="BO2" s="5">
        <v>0.5</v>
      </c>
      <c r="BP2" s="5">
        <v>0.1</v>
      </c>
      <c r="BQ2" s="5">
        <v>91.9</v>
      </c>
      <c r="BR2" s="5">
        <v>86.7</v>
      </c>
      <c r="BS2" s="5">
        <v>45.3</v>
      </c>
      <c r="BT2" s="1"/>
      <c r="BU2" s="28">
        <v>0.3952569169960474</v>
      </c>
      <c r="BV2" s="28">
        <v>19.631093544137023</v>
      </c>
      <c r="BW2" s="21">
        <v>1.4</v>
      </c>
      <c r="BX2" s="21">
        <v>0.2</v>
      </c>
      <c r="BY2" s="21">
        <v>25.5</v>
      </c>
      <c r="BZ2" s="21">
        <v>13.5</v>
      </c>
      <c r="CA2" s="3">
        <v>756.5</v>
      </c>
      <c r="CB2" s="40">
        <v>1834.1</v>
      </c>
      <c r="CC2" s="35"/>
      <c r="CD2" s="1"/>
      <c r="CE2" s="41">
        <v>104459</v>
      </c>
      <c r="CF2" s="43">
        <v>66.06687706737672</v>
      </c>
      <c r="CG2" s="41">
        <v>14532</v>
      </c>
      <c r="CH2" s="5">
        <v>9.191011378082486</v>
      </c>
      <c r="CI2" s="19">
        <v>96899</v>
      </c>
      <c r="CJ2" s="5">
        <v>61.28542606143785</v>
      </c>
      <c r="CK2" s="3">
        <v>65.5</v>
      </c>
      <c r="CL2" s="3">
        <v>11.8</v>
      </c>
      <c r="CM2" s="3">
        <v>6.5</v>
      </c>
      <c r="CN2" s="3">
        <v>14.866917002595395</v>
      </c>
      <c r="CO2" s="5">
        <v>9.85699693564862</v>
      </c>
      <c r="CP2" s="5">
        <v>65.9</v>
      </c>
      <c r="CQ2" s="5">
        <v>56.2</v>
      </c>
      <c r="CR2" s="20">
        <v>57.398079647410675</v>
      </c>
      <c r="CS2" s="20">
        <v>32.68951828383846</v>
      </c>
      <c r="CT2" s="20">
        <v>68.15179652805813</v>
      </c>
      <c r="CU2" s="20">
        <v>5.167541380702462</v>
      </c>
      <c r="CX2" s="2">
        <v>55.4</v>
      </c>
      <c r="CY2" s="52">
        <v>670.7702215671947</v>
      </c>
      <c r="CZ2" s="52">
        <v>527.280687352925</v>
      </c>
      <c r="DA2" s="52">
        <v>602.5936880423831</v>
      </c>
      <c r="DB2" s="52">
        <v>670.7702215671947</v>
      </c>
      <c r="DC2" s="52">
        <v>527.280687352925</v>
      </c>
      <c r="DD2" s="52">
        <v>602.5936880423831</v>
      </c>
      <c r="DE2" s="55">
        <v>201.25583641925618</v>
      </c>
      <c r="DF2" s="55">
        <v>155.96782137580036</v>
      </c>
      <c r="DG2" s="55">
        <v>179.73803100724803</v>
      </c>
      <c r="DH2" s="55">
        <v>201.25583641925618</v>
      </c>
      <c r="DI2" s="55">
        <v>155.96782137580036</v>
      </c>
      <c r="DJ2" s="55">
        <v>179.73803100724803</v>
      </c>
      <c r="DK2" s="55">
        <v>150.72514025983676</v>
      </c>
      <c r="DL2" s="55">
        <v>137.08750615662456</v>
      </c>
      <c r="DM2" s="55">
        <v>144.24545779569016</v>
      </c>
      <c r="DN2" s="55">
        <v>150.72514025983676</v>
      </c>
      <c r="DO2" s="55">
        <v>137.08750615662453</v>
      </c>
      <c r="DP2" s="55">
        <v>144.24545779569019</v>
      </c>
      <c r="DQ2" s="55">
        <v>90.16261471582678</v>
      </c>
      <c r="DR2" s="55">
        <v>22.437476057571278</v>
      </c>
      <c r="DS2" s="55">
        <v>57.984203854779466</v>
      </c>
      <c r="DT2" s="55">
        <v>90.16261471582675</v>
      </c>
      <c r="DU2" s="55">
        <v>22.437476057571278</v>
      </c>
      <c r="DV2" s="55">
        <v>57.98420385477947</v>
      </c>
      <c r="DW2" s="5">
        <v>6983.3</v>
      </c>
      <c r="DX2" s="5">
        <v>100</v>
      </c>
      <c r="DY2" s="5">
        <v>5.1</v>
      </c>
      <c r="DZ2" s="5">
        <v>89.9</v>
      </c>
      <c r="EA2" s="5">
        <v>9367.75</v>
      </c>
      <c r="EB2" s="5">
        <v>100</v>
      </c>
      <c r="EC2" s="5">
        <v>8.6</v>
      </c>
      <c r="ED2" s="5">
        <v>116.5</v>
      </c>
      <c r="EE2" s="5">
        <v>4503.4</v>
      </c>
      <c r="EF2" s="5">
        <v>100</v>
      </c>
      <c r="EG2" s="5">
        <v>1.4</v>
      </c>
      <c r="EH2" s="5">
        <v>62.2</v>
      </c>
      <c r="EI2" s="16">
        <v>73.73</v>
      </c>
      <c r="EJ2" s="16">
        <v>55.11</v>
      </c>
      <c r="EK2" s="16">
        <v>69.6</v>
      </c>
      <c r="EL2" s="16">
        <v>51.23</v>
      </c>
      <c r="EM2" s="16">
        <v>78.03</v>
      </c>
      <c r="EN2" s="16">
        <v>59.15</v>
      </c>
      <c r="EO2" s="16">
        <v>47.7</v>
      </c>
      <c r="EP2" s="16">
        <v>56.75</v>
      </c>
      <c r="EQ2" s="16">
        <v>62.39</v>
      </c>
      <c r="ER2" s="16">
        <v>44.26</v>
      </c>
      <c r="ES2" s="16">
        <v>52.36</v>
      </c>
      <c r="ET2" s="16">
        <v>60.7</v>
      </c>
      <c r="EU2" s="16">
        <v>51.28</v>
      </c>
      <c r="EV2" s="16">
        <v>61.32</v>
      </c>
      <c r="EW2" s="16">
        <v>64.15</v>
      </c>
      <c r="EX2" s="28">
        <v>9.311314125087842</v>
      </c>
      <c r="EY2" s="28">
        <v>10.44341722307824</v>
      </c>
      <c r="EZ2" s="28">
        <v>8.118347465271514</v>
      </c>
      <c r="FA2" s="64">
        <v>11.79651019906611</v>
      </c>
      <c r="FB2" s="64">
        <v>9.942140004889577</v>
      </c>
      <c r="FC2" s="64">
        <v>6.268609935746748</v>
      </c>
      <c r="FD2" s="64">
        <v>14.499758337361044</v>
      </c>
      <c r="FE2" s="64">
        <v>10.776545166402537</v>
      </c>
      <c r="FF2" s="64">
        <v>7.3215375228798045</v>
      </c>
      <c r="FG2" s="64">
        <v>9</v>
      </c>
      <c r="FH2" s="64">
        <v>9.058882737795672</v>
      </c>
      <c r="FI2" s="64">
        <v>5.15630035449565</v>
      </c>
      <c r="FJ2" s="28">
        <v>9.311314125087842</v>
      </c>
      <c r="FK2" s="28">
        <v>10.44341722307824</v>
      </c>
      <c r="FL2" s="28">
        <v>8.118347465271514</v>
      </c>
      <c r="FM2" s="5">
        <v>11.79651019906611</v>
      </c>
      <c r="FN2" s="5">
        <v>9.942140004889577</v>
      </c>
      <c r="FO2" s="5">
        <v>6.268609935746748</v>
      </c>
      <c r="FP2" s="5">
        <v>14.499758337361044</v>
      </c>
      <c r="FQ2" s="5">
        <v>10.776545166402537</v>
      </c>
      <c r="FR2" s="5">
        <v>7.3215375228798045</v>
      </c>
      <c r="FS2" s="5">
        <v>9</v>
      </c>
      <c r="FT2" s="5">
        <v>9.058882737795672</v>
      </c>
      <c r="FU2" s="5">
        <v>5.15630035449565</v>
      </c>
      <c r="FV2" s="119">
        <v>7654</v>
      </c>
      <c r="FW2" s="119">
        <v>9270</v>
      </c>
      <c r="FX2" s="20">
        <f aca="true" t="shared" si="0" ref="FX2:FX13">(FV2/FW2)*100</f>
        <v>82.56742179072276</v>
      </c>
      <c r="FY2" s="122">
        <v>0.5947005190796223</v>
      </c>
    </row>
    <row r="3" spans="1:182" ht="11.25">
      <c r="A3" s="95">
        <v>12101</v>
      </c>
      <c r="B3" s="63">
        <v>12101</v>
      </c>
      <c r="C3" s="63">
        <v>1</v>
      </c>
      <c r="D3" s="29" t="s">
        <v>20</v>
      </c>
      <c r="E3" s="29" t="s">
        <v>32</v>
      </c>
      <c r="F3" s="47">
        <v>17846.3</v>
      </c>
      <c r="G3" s="96">
        <v>124624</v>
      </c>
      <c r="H3" s="99">
        <f aca="true" t="shared" si="1" ref="H3:H13">+G3/F3</f>
        <v>6.983184189439828</v>
      </c>
      <c r="I3" s="97">
        <f aca="true" t="shared" si="2" ref="I3:I13">+G3*100/16928873</f>
        <v>0.736162413174226</v>
      </c>
      <c r="J3" s="58">
        <f aca="true" t="shared" si="3" ref="J3:J13">+G3*100/158111</f>
        <v>78.82057541853509</v>
      </c>
      <c r="K3" s="96">
        <v>63273</v>
      </c>
      <c r="L3" s="46">
        <f aca="true" t="shared" si="4" ref="L3:L13">+K3*100/G3</f>
        <v>50.771119527538836</v>
      </c>
      <c r="M3" s="96">
        <v>61351</v>
      </c>
      <c r="N3" s="46">
        <f aca="true" t="shared" si="5" ref="N3:N13">+M3*100/G3</f>
        <v>49.228880472461164</v>
      </c>
      <c r="O3" s="46">
        <f>+K3*100/M3</f>
        <v>103.13279327150332</v>
      </c>
      <c r="P3" s="96">
        <v>27204</v>
      </c>
      <c r="Q3" s="46">
        <f aca="true" t="shared" si="6" ref="Q3:Q13">+P3*100/G3</f>
        <v>21.828861214533315</v>
      </c>
      <c r="R3" s="96">
        <v>86771</v>
      </c>
      <c r="S3" s="46">
        <f aca="true" t="shared" si="7" ref="S3:S13">+R3*100/G3</f>
        <v>69.62623571703685</v>
      </c>
      <c r="T3" s="96">
        <v>10649</v>
      </c>
      <c r="U3" s="46">
        <f aca="true" t="shared" si="8" ref="U3:U13">+T3*100/G3</f>
        <v>8.544903068429837</v>
      </c>
      <c r="V3" s="46">
        <f aca="true" t="shared" si="9" ref="V3:V13">+(P3+T3)*100/R3</f>
        <v>43.62402185061829</v>
      </c>
      <c r="W3" s="46">
        <f>+T3/P3*100</f>
        <v>39.14497867960594</v>
      </c>
      <c r="X3" s="96">
        <v>126871</v>
      </c>
      <c r="Y3" s="97">
        <f aca="true" t="shared" si="10" ref="Y3:Y13">+X3*100/18549096</f>
        <v>0.6839740330202615</v>
      </c>
      <c r="Z3" s="58">
        <f aca="true" t="shared" si="11" ref="Z3:Z13">+X3*100/163070</f>
        <v>77.8015576132949</v>
      </c>
      <c r="AA3" s="46">
        <v>2</v>
      </c>
      <c r="AB3" s="46">
        <v>14.5</v>
      </c>
      <c r="AC3" s="98">
        <v>100.08</v>
      </c>
      <c r="AD3" s="98">
        <v>25.14</v>
      </c>
      <c r="AE3" s="98">
        <v>0.53</v>
      </c>
      <c r="AF3" s="98">
        <v>42</v>
      </c>
      <c r="AG3" s="97">
        <v>0.748</v>
      </c>
      <c r="AH3" s="97">
        <v>0.799</v>
      </c>
      <c r="AI3" s="99">
        <v>0.780283641157386</v>
      </c>
      <c r="AJ3" s="99">
        <v>0.557870271964833</v>
      </c>
      <c r="AK3" s="99">
        <v>0.9243874773139745</v>
      </c>
      <c r="AL3" s="99">
        <v>0.9148057178886347</v>
      </c>
      <c r="AM3" s="99">
        <v>0.794336777081207</v>
      </c>
      <c r="AN3" s="57">
        <v>16</v>
      </c>
      <c r="AO3" s="57">
        <v>4</v>
      </c>
      <c r="AP3" s="97">
        <v>0.0806994</v>
      </c>
      <c r="AQ3" s="100">
        <v>696865.2488072048</v>
      </c>
      <c r="AR3" s="100">
        <v>701144.7483131476</v>
      </c>
      <c r="AS3" s="96">
        <v>252770.4139</v>
      </c>
      <c r="AT3" s="58">
        <v>0.52168</v>
      </c>
      <c r="AU3" s="101">
        <v>2.700218412419993</v>
      </c>
      <c r="AV3" s="101">
        <v>3.00295995210106</v>
      </c>
      <c r="AW3" s="101">
        <v>5.703178364521053</v>
      </c>
      <c r="AX3" s="68">
        <v>94.29682163547895</v>
      </c>
      <c r="AY3" s="102">
        <v>35.3</v>
      </c>
      <c r="AZ3" s="101">
        <v>58.07922730255021</v>
      </c>
      <c r="BA3" s="22">
        <f>100-BB3</f>
        <v>94.91833030852995</v>
      </c>
      <c r="BB3" s="22">
        <v>5.081669691470054</v>
      </c>
      <c r="BC3" s="31">
        <v>4.755731693766436</v>
      </c>
      <c r="BD3" s="103">
        <v>9.22</v>
      </c>
      <c r="BE3" s="103">
        <v>18.54</v>
      </c>
      <c r="BF3" s="103">
        <v>72.24</v>
      </c>
      <c r="BG3" s="46">
        <v>12.7</v>
      </c>
      <c r="BH3" s="104">
        <v>25.3</v>
      </c>
      <c r="BI3" s="23">
        <v>97.15186129306358</v>
      </c>
      <c r="BJ3" s="24">
        <v>96.4</v>
      </c>
      <c r="BK3" s="22">
        <v>10.517505082120616</v>
      </c>
      <c r="BL3" s="25">
        <v>10.16</v>
      </c>
      <c r="BM3" s="25">
        <v>78.76783934258832</v>
      </c>
      <c r="BN3" s="27">
        <v>2.0355156545552076</v>
      </c>
      <c r="BO3" s="27">
        <v>0.5307585895372802</v>
      </c>
      <c r="BP3" s="27">
        <v>0.056463679738008525</v>
      </c>
      <c r="BQ3" s="27">
        <v>93.17071793568788</v>
      </c>
      <c r="BR3" s="27">
        <v>87.37754439456819</v>
      </c>
      <c r="BS3" s="27">
        <v>48.11270150475706</v>
      </c>
      <c r="BT3" s="98">
        <v>9.66</v>
      </c>
      <c r="BU3" s="105">
        <v>0.3215434083601286</v>
      </c>
      <c r="BV3" s="105">
        <v>20.09646302250804</v>
      </c>
      <c r="BW3" s="27">
        <v>1.7</v>
      </c>
      <c r="BX3" s="27">
        <v>0.3</v>
      </c>
      <c r="BY3" s="27">
        <v>24.4</v>
      </c>
      <c r="BZ3" s="27">
        <v>13</v>
      </c>
      <c r="CA3" s="39">
        <v>794.2191787435726</v>
      </c>
      <c r="CB3" s="39">
        <v>1903.872924931401</v>
      </c>
      <c r="CC3" s="106" t="s">
        <v>52</v>
      </c>
      <c r="CD3" s="98">
        <v>5</v>
      </c>
      <c r="CE3" s="42">
        <v>85620</v>
      </c>
      <c r="CF3" s="107">
        <v>68.70265759404288</v>
      </c>
      <c r="CG3" s="42">
        <v>10898</v>
      </c>
      <c r="CH3" s="46">
        <v>8.744704069842085</v>
      </c>
      <c r="CI3" s="44">
        <v>81534</v>
      </c>
      <c r="CJ3" s="46">
        <v>65.42399537809732</v>
      </c>
      <c r="CK3" s="27">
        <v>63.57993978900855</v>
      </c>
      <c r="CL3" s="27">
        <v>13.506995100478147</v>
      </c>
      <c r="CM3" s="27">
        <v>5.484765944528305</v>
      </c>
      <c r="CN3" s="46">
        <v>15.36307902481806</v>
      </c>
      <c r="CO3" s="46">
        <v>9.738638255368736</v>
      </c>
      <c r="CP3" s="27">
        <v>66.54768132442994</v>
      </c>
      <c r="CQ3" s="27">
        <v>57.08062524751322</v>
      </c>
      <c r="CR3" s="94">
        <v>56.1298303742573</v>
      </c>
      <c r="CS3" s="94">
        <v>38.30893682588598</v>
      </c>
      <c r="CT3" s="46">
        <v>69.90478739675741</v>
      </c>
      <c r="CU3" s="46">
        <v>5.074181706944019</v>
      </c>
      <c r="CV3" s="46">
        <v>41.375030169292835</v>
      </c>
      <c r="CW3" s="46">
        <v>24.13543426542082</v>
      </c>
      <c r="CX3" s="46">
        <v>65.51046443471365</v>
      </c>
      <c r="CY3" s="53">
        <v>686.9305813109731</v>
      </c>
      <c r="CZ3" s="53">
        <v>529.6075185203765</v>
      </c>
      <c r="DA3" s="53">
        <v>609.7000344787956</v>
      </c>
      <c r="DB3" s="53">
        <v>694.5137361046078</v>
      </c>
      <c r="DC3" s="53">
        <v>531.214760037018</v>
      </c>
      <c r="DD3" s="53">
        <v>616.9250939962951</v>
      </c>
      <c r="DE3" s="54">
        <v>212.3670568912714</v>
      </c>
      <c r="DF3" s="54">
        <v>159.56866554957213</v>
      </c>
      <c r="DG3" s="54">
        <v>187.28082801001887</v>
      </c>
      <c r="DH3" s="54">
        <v>209.7879545271305</v>
      </c>
      <c r="DI3" s="54">
        <v>159.03275974514622</v>
      </c>
      <c r="DJ3" s="54">
        <v>184.8720179946476</v>
      </c>
      <c r="DK3" s="54">
        <v>157.49490116740725</v>
      </c>
      <c r="DL3" s="54">
        <v>140.12560532025802</v>
      </c>
      <c r="DM3" s="54">
        <v>149.24218512710544</v>
      </c>
      <c r="DN3" s="54">
        <v>155.6075143110538</v>
      </c>
      <c r="DO3" s="54">
        <v>139.8016689242295</v>
      </c>
      <c r="DP3" s="54">
        <v>147.848358973517</v>
      </c>
      <c r="DQ3" s="54">
        <v>90.08418157522475</v>
      </c>
      <c r="DR3" s="54">
        <v>21.221746068939957</v>
      </c>
      <c r="DS3" s="54">
        <v>57.36540407969143</v>
      </c>
      <c r="DT3" s="54">
        <v>88.8494719019592</v>
      </c>
      <c r="DU3" s="54">
        <v>21.237813341360223</v>
      </c>
      <c r="DV3" s="54">
        <v>55.65862708719852</v>
      </c>
      <c r="DW3" s="46">
        <v>5499.2</v>
      </c>
      <c r="DX3" s="46">
        <v>78.7</v>
      </c>
      <c r="DY3" s="46">
        <v>5</v>
      </c>
      <c r="DZ3" s="46">
        <v>90.2</v>
      </c>
      <c r="EA3" s="46">
        <v>7275.85</v>
      </c>
      <c r="EB3" s="46">
        <v>77.8</v>
      </c>
      <c r="EC3" s="46">
        <v>8.5</v>
      </c>
      <c r="ED3" s="46">
        <v>117.7</v>
      </c>
      <c r="EE3" s="46">
        <v>3651.4</v>
      </c>
      <c r="EF3" s="46">
        <v>81.2</v>
      </c>
      <c r="EG3" s="46">
        <v>1.4</v>
      </c>
      <c r="EH3" s="46">
        <v>61.6</v>
      </c>
      <c r="EI3" s="58">
        <v>74.16</v>
      </c>
      <c r="EJ3" s="58">
        <v>55.35</v>
      </c>
      <c r="EK3" s="58">
        <v>71.23</v>
      </c>
      <c r="EL3" s="58">
        <v>52.53</v>
      </c>
      <c r="EM3" s="58">
        <v>77.2</v>
      </c>
      <c r="EN3" s="58">
        <v>58.28</v>
      </c>
      <c r="EO3" s="58">
        <v>50.62</v>
      </c>
      <c r="EP3" s="58">
        <v>57.14</v>
      </c>
      <c r="EQ3" s="58">
        <v>63.36</v>
      </c>
      <c r="ER3" s="58">
        <v>46.38</v>
      </c>
      <c r="ES3" s="58">
        <v>53.39</v>
      </c>
      <c r="ET3" s="58">
        <v>62.02</v>
      </c>
      <c r="EU3" s="58">
        <v>55.03</v>
      </c>
      <c r="EV3" s="58">
        <v>61.04</v>
      </c>
      <c r="EW3" s="58">
        <v>64.76</v>
      </c>
      <c r="EX3" s="56">
        <v>9.315619541629175</v>
      </c>
      <c r="EY3" s="56">
        <v>10.440355592309283</v>
      </c>
      <c r="EZ3" s="56">
        <v>8.135372600065082</v>
      </c>
      <c r="FA3" s="59">
        <v>11.782945736434108</v>
      </c>
      <c r="FB3" s="59">
        <v>9.977827050997782</v>
      </c>
      <c r="FC3" s="59">
        <v>6.316897701351114</v>
      </c>
      <c r="FD3" s="59">
        <v>14.501510574018127</v>
      </c>
      <c r="FE3" s="59">
        <v>10.81399921352733</v>
      </c>
      <c r="FF3" s="59">
        <v>7.2214580467675376</v>
      </c>
      <c r="FG3" s="59">
        <v>8.9171974522293</v>
      </c>
      <c r="FH3" s="59">
        <v>9.098428453267164</v>
      </c>
      <c r="FI3" s="59">
        <v>5.016123253314224</v>
      </c>
      <c r="FJ3" s="56">
        <v>9.103900915683058</v>
      </c>
      <c r="FK3" s="56">
        <v>9.923506305561299</v>
      </c>
      <c r="FL3" s="56">
        <v>8.243844234732617</v>
      </c>
      <c r="FM3" s="46">
        <v>12.4031007751938</v>
      </c>
      <c r="FN3" s="46">
        <v>9.877040919169522</v>
      </c>
      <c r="FO3" s="46">
        <v>5.615020178978768</v>
      </c>
      <c r="FP3" s="46">
        <v>15.70996978851964</v>
      </c>
      <c r="FQ3" s="46">
        <v>9.830908375933936</v>
      </c>
      <c r="FR3" s="46">
        <v>6.87757909215956</v>
      </c>
      <c r="FS3" s="46">
        <v>8.9171974522293</v>
      </c>
      <c r="FT3" s="46">
        <v>9.925558312655086</v>
      </c>
      <c r="FU3" s="46">
        <v>4.299534217126478</v>
      </c>
      <c r="FV3" s="120">
        <v>6149</v>
      </c>
      <c r="FW3" s="120">
        <v>7427</v>
      </c>
      <c r="FX3" s="121">
        <f t="shared" si="0"/>
        <v>82.79251380099637</v>
      </c>
      <c r="FY3" s="122">
        <v>0.63103089923599</v>
      </c>
      <c r="FZ3" s="63">
        <v>1</v>
      </c>
    </row>
    <row r="4" spans="1:181" ht="11.25">
      <c r="A4" s="95">
        <v>12102</v>
      </c>
      <c r="B4" s="63">
        <v>12102</v>
      </c>
      <c r="C4" s="63">
        <v>2</v>
      </c>
      <c r="D4" s="29" t="s">
        <v>21</v>
      </c>
      <c r="E4" s="29" t="s">
        <v>32</v>
      </c>
      <c r="F4" s="47">
        <v>3695.6</v>
      </c>
      <c r="G4" s="96">
        <v>633</v>
      </c>
      <c r="H4" s="99">
        <f t="shared" si="1"/>
        <v>0.17128477107912113</v>
      </c>
      <c r="I4" s="97">
        <f t="shared" si="2"/>
        <v>0.0037391738953916186</v>
      </c>
      <c r="J4" s="58">
        <f t="shared" si="3"/>
        <v>0.40035165168773834</v>
      </c>
      <c r="K4" s="96">
        <v>504</v>
      </c>
      <c r="L4" s="46">
        <f t="shared" si="4"/>
        <v>79.62085308056872</v>
      </c>
      <c r="M4" s="96">
        <v>129</v>
      </c>
      <c r="N4" s="46">
        <f t="shared" si="5"/>
        <v>20.379146919431278</v>
      </c>
      <c r="O4" s="46">
        <f>+K4*100/M4</f>
        <v>390.69767441860466</v>
      </c>
      <c r="P4" s="96">
        <v>113</v>
      </c>
      <c r="Q4" s="46">
        <f t="shared" si="6"/>
        <v>17.851500789889414</v>
      </c>
      <c r="R4" s="96">
        <v>505</v>
      </c>
      <c r="S4" s="46">
        <f t="shared" si="7"/>
        <v>79.77883096366509</v>
      </c>
      <c r="T4" s="96">
        <v>15</v>
      </c>
      <c r="U4" s="46">
        <f t="shared" si="8"/>
        <v>2.3696682464454977</v>
      </c>
      <c r="V4" s="46">
        <f t="shared" si="9"/>
        <v>25.346534653465348</v>
      </c>
      <c r="W4" s="46">
        <f>+T4/P4*100</f>
        <v>13.274336283185843</v>
      </c>
      <c r="X4" s="96">
        <v>651</v>
      </c>
      <c r="Y4" s="97">
        <f t="shared" si="10"/>
        <v>0.0035096049963836513</v>
      </c>
      <c r="Z4" s="58">
        <f t="shared" si="11"/>
        <v>0.39921506101674126</v>
      </c>
      <c r="AC4" s="98" t="s">
        <v>56</v>
      </c>
      <c r="AD4" s="98" t="s">
        <v>56</v>
      </c>
      <c r="AE4" s="98" t="s">
        <v>56</v>
      </c>
      <c r="AF4" s="98" t="s">
        <v>56</v>
      </c>
      <c r="AG4" s="97">
        <v>0.785</v>
      </c>
      <c r="AP4" s="97">
        <v>0.6674824</v>
      </c>
      <c r="AQ4" s="110"/>
      <c r="AR4" s="110"/>
      <c r="AT4" s="58">
        <v>0.53168</v>
      </c>
      <c r="BB4" s="112"/>
      <c r="BC4" s="31"/>
      <c r="BD4" s="103">
        <v>55.52</v>
      </c>
      <c r="BE4" s="103">
        <v>5.68</v>
      </c>
      <c r="BF4" s="103">
        <v>38.8</v>
      </c>
      <c r="BT4" s="98">
        <v>13.56</v>
      </c>
      <c r="BU4" s="105"/>
      <c r="BV4" s="105"/>
      <c r="BW4" s="27">
        <v>0</v>
      </c>
      <c r="BX4" s="27">
        <v>0</v>
      </c>
      <c r="BY4" s="27">
        <v>0</v>
      </c>
      <c r="BZ4" s="27">
        <v>0</v>
      </c>
      <c r="CA4" s="39">
        <v>0</v>
      </c>
      <c r="CB4" s="39">
        <v>156.49452269170578</v>
      </c>
      <c r="CC4" s="106" t="s">
        <v>53</v>
      </c>
      <c r="CD4" s="98">
        <v>100</v>
      </c>
      <c r="CE4" s="42">
        <v>74</v>
      </c>
      <c r="CF4" s="107">
        <v>11.690363349131122</v>
      </c>
      <c r="CG4" s="42">
        <v>22</v>
      </c>
      <c r="CH4" s="46">
        <v>3.4755134281200633</v>
      </c>
      <c r="CR4" s="94"/>
      <c r="CS4" s="94"/>
      <c r="CV4" s="46">
        <v>0</v>
      </c>
      <c r="CW4" s="46">
        <v>0</v>
      </c>
      <c r="CX4" s="46">
        <v>0</v>
      </c>
      <c r="CY4" s="53">
        <v>71.55635062611807</v>
      </c>
      <c r="CZ4" s="53">
        <v>0</v>
      </c>
      <c r="DA4" s="53">
        <v>60.24096385542169</v>
      </c>
      <c r="DB4" s="53">
        <v>77.30294272964643</v>
      </c>
      <c r="DC4" s="53">
        <v>0</v>
      </c>
      <c r="DD4" s="53">
        <v>40.573806382291686</v>
      </c>
      <c r="DE4" s="54">
        <v>24.45013456510005</v>
      </c>
      <c r="DF4" s="54">
        <v>0</v>
      </c>
      <c r="DG4" s="54">
        <v>12.833082297200724</v>
      </c>
      <c r="DH4" s="54">
        <v>17.88908765652952</v>
      </c>
      <c r="DI4" s="54">
        <v>0</v>
      </c>
      <c r="DJ4" s="54">
        <v>15.060240963855422</v>
      </c>
      <c r="DK4" s="54">
        <v>0</v>
      </c>
      <c r="DL4" s="54">
        <v>0</v>
      </c>
      <c r="DM4" s="54">
        <v>0</v>
      </c>
      <c r="DN4" s="54">
        <v>0</v>
      </c>
      <c r="DO4" s="54">
        <v>0</v>
      </c>
      <c r="DP4" s="54">
        <v>0</v>
      </c>
      <c r="DQ4" s="54">
        <v>40.120245259611394</v>
      </c>
      <c r="DR4" s="54">
        <v>0</v>
      </c>
      <c r="DS4" s="54">
        <v>21.057814951063172</v>
      </c>
      <c r="DT4" s="54">
        <v>35.77817531305904</v>
      </c>
      <c r="DU4" s="54">
        <v>0</v>
      </c>
      <c r="DV4" s="54">
        <v>30.120481927710845</v>
      </c>
      <c r="DW4" s="46">
        <v>6.4</v>
      </c>
      <c r="DX4" s="46">
        <v>0.1</v>
      </c>
      <c r="DY4" s="46">
        <v>0</v>
      </c>
      <c r="DZ4" s="46">
        <v>11.4</v>
      </c>
      <c r="EA4" s="46">
        <v>12.5</v>
      </c>
      <c r="EB4" s="46">
        <v>0.1</v>
      </c>
      <c r="EC4" s="46">
        <v>0</v>
      </c>
      <c r="ED4" s="46">
        <v>22.3</v>
      </c>
      <c r="EE4" s="46">
        <v>0</v>
      </c>
      <c r="EF4" s="46">
        <v>0</v>
      </c>
      <c r="EG4" s="46">
        <v>0</v>
      </c>
      <c r="EH4" s="46">
        <v>0</v>
      </c>
      <c r="EI4" s="58"/>
      <c r="EJ4" s="58"/>
      <c r="EK4" s="58"/>
      <c r="EL4" s="58"/>
      <c r="EM4" s="58"/>
      <c r="EN4" s="58"/>
      <c r="EO4" s="58"/>
      <c r="EP4" s="58"/>
      <c r="EQ4" s="58"/>
      <c r="ER4" s="58"/>
      <c r="ES4" s="58"/>
      <c r="ET4" s="58"/>
      <c r="EU4" s="58"/>
      <c r="EV4" s="58"/>
      <c r="EW4" s="58"/>
      <c r="EX4" s="56">
        <v>0</v>
      </c>
      <c r="EY4" s="56">
        <v>0</v>
      </c>
      <c r="EZ4" s="56">
        <v>0</v>
      </c>
      <c r="FA4" s="59">
        <v>0</v>
      </c>
      <c r="FB4" s="59">
        <v>0</v>
      </c>
      <c r="FC4" s="59">
        <v>0</v>
      </c>
      <c r="FD4" s="59">
        <v>0</v>
      </c>
      <c r="FE4" s="59">
        <v>0</v>
      </c>
      <c r="FF4" s="59">
        <v>0</v>
      </c>
      <c r="FG4" s="59">
        <v>0</v>
      </c>
      <c r="FH4" s="59">
        <v>0</v>
      </c>
      <c r="FI4" s="59">
        <v>0</v>
      </c>
      <c r="FJ4" s="56">
        <v>0</v>
      </c>
      <c r="FK4" s="56">
        <v>0</v>
      </c>
      <c r="FL4" s="56">
        <v>0</v>
      </c>
      <c r="FM4" s="46">
        <v>0</v>
      </c>
      <c r="FN4" s="46">
        <v>0</v>
      </c>
      <c r="FO4" s="46">
        <v>0</v>
      </c>
      <c r="FP4" s="46">
        <v>0</v>
      </c>
      <c r="FQ4" s="46">
        <v>0</v>
      </c>
      <c r="FR4" s="46">
        <v>0</v>
      </c>
      <c r="FS4" s="46">
        <v>0</v>
      </c>
      <c r="FT4" s="46">
        <v>0</v>
      </c>
      <c r="FU4" s="46">
        <v>0</v>
      </c>
      <c r="FV4" s="120">
        <v>1</v>
      </c>
      <c r="FW4" s="120">
        <v>4</v>
      </c>
      <c r="FX4" s="121">
        <f t="shared" si="0"/>
        <v>25</v>
      </c>
      <c r="FY4" s="122"/>
    </row>
    <row r="5" spans="1:181" ht="11.25">
      <c r="A5" s="95">
        <v>12103</v>
      </c>
      <c r="B5" s="63">
        <v>12103</v>
      </c>
      <c r="C5" s="63">
        <v>3</v>
      </c>
      <c r="D5" s="29" t="s">
        <v>22</v>
      </c>
      <c r="E5" s="29" t="s">
        <v>32</v>
      </c>
      <c r="F5" s="47">
        <v>9975.2</v>
      </c>
      <c r="G5" s="96">
        <v>365</v>
      </c>
      <c r="H5" s="99">
        <f t="shared" si="1"/>
        <v>0.03659074504771834</v>
      </c>
      <c r="I5" s="97">
        <f t="shared" si="2"/>
        <v>0.0021560797343095433</v>
      </c>
      <c r="J5" s="58">
        <f t="shared" si="3"/>
        <v>0.23085047846133414</v>
      </c>
      <c r="K5" s="96">
        <v>293</v>
      </c>
      <c r="L5" s="46">
        <f t="shared" si="4"/>
        <v>80.27397260273973</v>
      </c>
      <c r="M5" s="96">
        <v>72</v>
      </c>
      <c r="N5" s="46">
        <f t="shared" si="5"/>
        <v>19.726027397260275</v>
      </c>
      <c r="O5" s="46">
        <f>+K5*100/M5</f>
        <v>406.94444444444446</v>
      </c>
      <c r="P5" s="96">
        <v>7</v>
      </c>
      <c r="Q5" s="46">
        <f t="shared" si="6"/>
        <v>1.917808219178082</v>
      </c>
      <c r="R5" s="96">
        <v>327</v>
      </c>
      <c r="S5" s="46">
        <f t="shared" si="7"/>
        <v>89.58904109589041</v>
      </c>
      <c r="T5" s="96">
        <v>31</v>
      </c>
      <c r="U5" s="46">
        <f t="shared" si="8"/>
        <v>8.493150684931507</v>
      </c>
      <c r="V5" s="46">
        <f t="shared" si="9"/>
        <v>11.62079510703364</v>
      </c>
      <c r="W5" s="46">
        <f>+T5/P5*100</f>
        <v>442.8571428571429</v>
      </c>
      <c r="X5" s="96">
        <v>362</v>
      </c>
      <c r="Y5" s="97">
        <f t="shared" si="10"/>
        <v>0.0019515775863147185</v>
      </c>
      <c r="Z5" s="58">
        <f t="shared" si="11"/>
        <v>0.22199055620285768</v>
      </c>
      <c r="AC5" s="109">
        <v>1525.21</v>
      </c>
      <c r="AD5" s="98">
        <v>76.46</v>
      </c>
      <c r="AE5" s="98">
        <v>4.59</v>
      </c>
      <c r="AF5" s="98" t="s">
        <v>54</v>
      </c>
      <c r="AG5" s="97">
        <v>0.784</v>
      </c>
      <c r="AP5" s="97">
        <v>0.5235715</v>
      </c>
      <c r="AQ5" s="110"/>
      <c r="AR5" s="110"/>
      <c r="AT5" s="58">
        <v>0.54122</v>
      </c>
      <c r="BB5" s="112"/>
      <c r="BC5" s="31"/>
      <c r="BD5" s="103">
        <v>70.29</v>
      </c>
      <c r="BE5" s="103">
        <v>7.99</v>
      </c>
      <c r="BF5" s="103">
        <v>21.73</v>
      </c>
      <c r="BT5" s="98">
        <v>109.89</v>
      </c>
      <c r="BU5" s="105"/>
      <c r="BV5" s="105"/>
      <c r="BW5" s="27">
        <v>0</v>
      </c>
      <c r="BX5" s="27">
        <v>0</v>
      </c>
      <c r="BY5" s="27">
        <v>100</v>
      </c>
      <c r="BZ5" s="27">
        <v>0</v>
      </c>
      <c r="CA5" s="39">
        <v>274.72527472527474</v>
      </c>
      <c r="CB5" s="39">
        <v>1923.076923076923</v>
      </c>
      <c r="CC5" s="106" t="s">
        <v>53</v>
      </c>
      <c r="CD5" s="98">
        <v>91</v>
      </c>
      <c r="CE5" s="42">
        <v>49</v>
      </c>
      <c r="CF5" s="107">
        <v>13.424657534246576</v>
      </c>
      <c r="CG5" s="42">
        <v>11</v>
      </c>
      <c r="CH5" s="46">
        <v>3.0136986301369864</v>
      </c>
      <c r="CR5" s="94"/>
      <c r="CS5" s="94"/>
      <c r="CT5" s="29"/>
      <c r="CU5" s="29"/>
      <c r="CV5" s="46">
        <v>0</v>
      </c>
      <c r="CW5" s="46">
        <v>0</v>
      </c>
      <c r="CX5" s="46">
        <v>0</v>
      </c>
      <c r="CY5" s="53">
        <v>165.56291390728478</v>
      </c>
      <c r="CZ5" s="53">
        <v>161.29032258064515</v>
      </c>
      <c r="DA5" s="53">
        <v>164.83516483516485</v>
      </c>
      <c r="DB5" s="53">
        <v>140.5934063798048</v>
      </c>
      <c r="DC5" s="53">
        <v>212.64297050292785</v>
      </c>
      <c r="DD5" s="53">
        <v>174.82649209428664</v>
      </c>
      <c r="DE5" s="54">
        <v>0</v>
      </c>
      <c r="DF5" s="54">
        <v>0</v>
      </c>
      <c r="DG5" s="54">
        <v>0</v>
      </c>
      <c r="DH5" s="54">
        <v>0</v>
      </c>
      <c r="DI5" s="54">
        <v>0</v>
      </c>
      <c r="DJ5" s="54">
        <v>0</v>
      </c>
      <c r="DK5" s="54">
        <v>0</v>
      </c>
      <c r="DL5" s="54">
        <v>0</v>
      </c>
      <c r="DM5" s="54">
        <v>0</v>
      </c>
      <c r="DN5" s="54">
        <v>0</v>
      </c>
      <c r="DO5" s="54">
        <v>0</v>
      </c>
      <c r="DP5" s="54">
        <v>0</v>
      </c>
      <c r="DQ5" s="54">
        <v>56.62078252697348</v>
      </c>
      <c r="DR5" s="54">
        <v>0</v>
      </c>
      <c r="DS5" s="54">
        <v>29.718411568078913</v>
      </c>
      <c r="DT5" s="54">
        <v>66.2251655629139</v>
      </c>
      <c r="DU5" s="54">
        <v>0</v>
      </c>
      <c r="DV5" s="54">
        <v>54.94505494505494</v>
      </c>
      <c r="DW5" s="46">
        <v>7</v>
      </c>
      <c r="DX5" s="46">
        <v>0.1</v>
      </c>
      <c r="DY5" s="46">
        <v>3.5</v>
      </c>
      <c r="DZ5" s="46">
        <v>23.5</v>
      </c>
      <c r="EA5" s="46">
        <v>13.75</v>
      </c>
      <c r="EB5" s="46">
        <v>0.1</v>
      </c>
      <c r="EC5" s="46">
        <v>6.9</v>
      </c>
      <c r="ED5" s="46">
        <v>46.1</v>
      </c>
      <c r="EE5" s="46">
        <v>0</v>
      </c>
      <c r="EF5" s="46">
        <v>0</v>
      </c>
      <c r="EG5" s="46">
        <v>0</v>
      </c>
      <c r="EH5" s="46">
        <v>0</v>
      </c>
      <c r="EI5" s="58">
        <v>74.31</v>
      </c>
      <c r="EJ5" s="58">
        <v>55.14</v>
      </c>
      <c r="EK5" s="58">
        <v>69.33</v>
      </c>
      <c r="EL5" s="58">
        <v>50.24</v>
      </c>
      <c r="EM5" s="58">
        <v>79.49</v>
      </c>
      <c r="EN5" s="58">
        <v>60.24</v>
      </c>
      <c r="EO5" s="58"/>
      <c r="EP5" s="58"/>
      <c r="EQ5" s="58"/>
      <c r="ER5" s="58"/>
      <c r="ES5" s="58"/>
      <c r="ET5" s="58"/>
      <c r="EU5" s="58"/>
      <c r="EV5" s="58"/>
      <c r="EW5" s="58"/>
      <c r="EX5" s="56">
        <v>0</v>
      </c>
      <c r="EY5" s="56">
        <v>0</v>
      </c>
      <c r="EZ5" s="56">
        <v>0</v>
      </c>
      <c r="FA5" s="59">
        <v>0</v>
      </c>
      <c r="FB5" s="59">
        <v>0</v>
      </c>
      <c r="FC5" s="59">
        <v>0</v>
      </c>
      <c r="FD5" s="59">
        <v>0</v>
      </c>
      <c r="FE5" s="59">
        <v>0</v>
      </c>
      <c r="FF5" s="59">
        <v>0</v>
      </c>
      <c r="FG5" s="59">
        <v>0</v>
      </c>
      <c r="FH5" s="59">
        <v>0</v>
      </c>
      <c r="FI5" s="59">
        <v>0</v>
      </c>
      <c r="FJ5" s="56">
        <v>0</v>
      </c>
      <c r="FK5" s="56">
        <v>0</v>
      </c>
      <c r="FL5" s="56">
        <v>0</v>
      </c>
      <c r="FM5" s="46">
        <v>0</v>
      </c>
      <c r="FN5" s="46">
        <v>0</v>
      </c>
      <c r="FO5" s="46">
        <v>0</v>
      </c>
      <c r="FP5" s="46">
        <v>0</v>
      </c>
      <c r="FQ5" s="46">
        <v>0</v>
      </c>
      <c r="FR5" s="46">
        <v>0</v>
      </c>
      <c r="FS5" s="46">
        <v>0</v>
      </c>
      <c r="FT5" s="46">
        <v>0</v>
      </c>
      <c r="FU5" s="46">
        <v>0</v>
      </c>
      <c r="FV5" s="120">
        <v>4</v>
      </c>
      <c r="FW5" s="120">
        <v>6</v>
      </c>
      <c r="FX5" s="121">
        <f t="shared" si="0"/>
        <v>66.66666666666666</v>
      </c>
      <c r="FY5" s="122"/>
    </row>
    <row r="6" spans="1:182" ht="11.25">
      <c r="A6" s="95">
        <v>12104</v>
      </c>
      <c r="B6" s="63">
        <v>12104</v>
      </c>
      <c r="C6" s="63">
        <v>4</v>
      </c>
      <c r="D6" s="29" t="s">
        <v>23</v>
      </c>
      <c r="E6" s="29" t="s">
        <v>32</v>
      </c>
      <c r="F6" s="47">
        <v>6883.7</v>
      </c>
      <c r="G6" s="96">
        <v>798</v>
      </c>
      <c r="H6" s="99">
        <f t="shared" si="1"/>
        <v>0.11592602815346398</v>
      </c>
      <c r="I6" s="97">
        <f t="shared" si="2"/>
        <v>0.004713840076654837</v>
      </c>
      <c r="J6" s="58">
        <f t="shared" si="3"/>
        <v>0.5047087172935469</v>
      </c>
      <c r="K6" s="96">
        <v>613</v>
      </c>
      <c r="L6" s="46">
        <f t="shared" si="4"/>
        <v>76.8170426065163</v>
      </c>
      <c r="M6" s="96">
        <v>185</v>
      </c>
      <c r="N6" s="46">
        <f t="shared" si="5"/>
        <v>23.182957393483708</v>
      </c>
      <c r="O6" s="46">
        <f>+K6*100/M6</f>
        <v>331.35135135135135</v>
      </c>
      <c r="P6" s="96">
        <v>64</v>
      </c>
      <c r="Q6" s="46">
        <f t="shared" si="6"/>
        <v>8.020050125313283</v>
      </c>
      <c r="R6" s="96">
        <v>674</v>
      </c>
      <c r="S6" s="46">
        <f t="shared" si="7"/>
        <v>84.46115288220551</v>
      </c>
      <c r="T6" s="96">
        <v>60</v>
      </c>
      <c r="U6" s="46">
        <f t="shared" si="8"/>
        <v>7.518796992481203</v>
      </c>
      <c r="V6" s="46">
        <f t="shared" si="9"/>
        <v>18.397626112759642</v>
      </c>
      <c r="W6" s="46">
        <f>+T6/P6*100</f>
        <v>93.75</v>
      </c>
      <c r="X6" s="96">
        <v>474</v>
      </c>
      <c r="Y6" s="97">
        <f t="shared" si="10"/>
        <v>0.002555380596445239</v>
      </c>
      <c r="Z6" s="58">
        <f t="shared" si="11"/>
        <v>0.2906727172379959</v>
      </c>
      <c r="AA6" s="46">
        <v>100</v>
      </c>
      <c r="AB6" s="46">
        <v>10.1</v>
      </c>
      <c r="AC6" s="98">
        <v>777.55</v>
      </c>
      <c r="AD6" s="98">
        <v>63.19</v>
      </c>
      <c r="AE6" s="98">
        <v>6.83</v>
      </c>
      <c r="AF6" s="98" t="s">
        <v>54</v>
      </c>
      <c r="AG6" s="97">
        <v>0.823</v>
      </c>
      <c r="AH6" s="97">
        <v>0.781</v>
      </c>
      <c r="AI6" s="99">
        <v>0.8541441441441442</v>
      </c>
      <c r="AJ6" s="99">
        <v>0.5651045898693124</v>
      </c>
      <c r="AK6" s="99">
        <v>0.994</v>
      </c>
      <c r="AL6" s="99">
        <v>0.936231884057971</v>
      </c>
      <c r="AM6" s="99">
        <v>0.8373701545178569</v>
      </c>
      <c r="AN6" s="57">
        <v>5</v>
      </c>
      <c r="AO6" s="57">
        <v>1</v>
      </c>
      <c r="AP6" s="97">
        <v>0.5291185</v>
      </c>
      <c r="AQ6" s="100">
        <v>586260.4869565218</v>
      </c>
      <c r="AR6" s="100">
        <v>588274.0347826087</v>
      </c>
      <c r="AS6" s="96">
        <v>204931.8262</v>
      </c>
      <c r="AT6" s="58">
        <v>0.5028</v>
      </c>
      <c r="AU6" s="101">
        <v>0</v>
      </c>
      <c r="AV6" s="101">
        <v>0</v>
      </c>
      <c r="AW6" s="101">
        <v>0</v>
      </c>
      <c r="AX6" s="68">
        <v>100</v>
      </c>
      <c r="AY6" s="102">
        <v>24.3</v>
      </c>
      <c r="AZ6" s="101">
        <v>64.93055555555556</v>
      </c>
      <c r="BA6" s="22">
        <f>100-BB6</f>
        <v>100</v>
      </c>
      <c r="BB6" s="22">
        <v>0</v>
      </c>
      <c r="BC6" s="31">
        <v>0</v>
      </c>
      <c r="BD6" s="103">
        <v>37.83</v>
      </c>
      <c r="BE6" s="103">
        <v>16.07</v>
      </c>
      <c r="BF6" s="103">
        <v>46.1</v>
      </c>
      <c r="BG6" s="46">
        <v>1.2</v>
      </c>
      <c r="BH6" s="104">
        <v>8.5</v>
      </c>
      <c r="BI6" s="23">
        <v>99.30555555555556</v>
      </c>
      <c r="BJ6" s="24">
        <v>99.2</v>
      </c>
      <c r="BK6" s="22">
        <v>9.828671328671328</v>
      </c>
      <c r="BL6" s="25">
        <v>9.51</v>
      </c>
      <c r="BM6" s="25">
        <v>95.4954954954955</v>
      </c>
      <c r="BN6" s="27">
        <v>6.086956521739131</v>
      </c>
      <c r="BO6" s="27">
        <v>0</v>
      </c>
      <c r="BP6" s="27">
        <v>0.8695652173913043</v>
      </c>
      <c r="BQ6" s="27">
        <v>59.130434782608695</v>
      </c>
      <c r="BR6" s="27">
        <v>92.17391304347827</v>
      </c>
      <c r="BS6" s="27">
        <v>21.73913043478261</v>
      </c>
      <c r="BT6" s="98">
        <v>0.21</v>
      </c>
      <c r="BU6" s="105">
        <v>0</v>
      </c>
      <c r="BV6" s="105">
        <v>33.333333333333336</v>
      </c>
      <c r="BW6" s="27">
        <v>0</v>
      </c>
      <c r="BX6" s="27">
        <v>0</v>
      </c>
      <c r="BY6" s="27">
        <v>18.2</v>
      </c>
      <c r="BZ6" s="27">
        <v>45.5</v>
      </c>
      <c r="CA6" s="39">
        <v>118.76484560570071</v>
      </c>
      <c r="CB6" s="39">
        <v>593.8242280285035</v>
      </c>
      <c r="CC6" s="106" t="s">
        <v>53</v>
      </c>
      <c r="CD6" s="98">
        <v>170</v>
      </c>
      <c r="CE6" s="42">
        <v>168</v>
      </c>
      <c r="CF6" s="107">
        <v>21.05263157894737</v>
      </c>
      <c r="CG6" s="42">
        <v>12</v>
      </c>
      <c r="CH6" s="46">
        <v>1.5037593984962405</v>
      </c>
      <c r="CK6" s="27">
        <v>65.47945205479452</v>
      </c>
      <c r="CL6" s="27">
        <v>15.89041095890411</v>
      </c>
      <c r="CM6" s="27">
        <v>3.5616438356164384</v>
      </c>
      <c r="CN6" s="46">
        <v>10.95890410958904</v>
      </c>
      <c r="CO6" s="46">
        <v>0</v>
      </c>
      <c r="CP6" s="27">
        <v>72.09302325581395</v>
      </c>
      <c r="CQ6" s="27">
        <v>55.65217391304348</v>
      </c>
      <c r="CR6" s="94">
        <v>116.90884511065953</v>
      </c>
      <c r="CS6" s="94">
        <v>31.147540983606557</v>
      </c>
      <c r="CT6" s="29"/>
      <c r="CU6" s="29"/>
      <c r="CV6" s="46">
        <v>74.90636704119851</v>
      </c>
      <c r="CW6" s="46">
        <v>0</v>
      </c>
      <c r="CX6" s="46">
        <v>74.90636704119851</v>
      </c>
      <c r="CY6" s="53">
        <v>23.201856148491878</v>
      </c>
      <c r="CZ6" s="53">
        <v>74.90636704119851</v>
      </c>
      <c r="DA6" s="53">
        <v>35.4295837023915</v>
      </c>
      <c r="DB6" s="53">
        <v>29.391659112335645</v>
      </c>
      <c r="DC6" s="53">
        <v>77.02056007305183</v>
      </c>
      <c r="DD6" s="53">
        <v>52.02169537859929</v>
      </c>
      <c r="DE6" s="54">
        <v>14.695829556167823</v>
      </c>
      <c r="DF6" s="54">
        <v>0</v>
      </c>
      <c r="DG6" s="54">
        <v>7.713364096945809</v>
      </c>
      <c r="DH6" s="54">
        <v>11.600928074245939</v>
      </c>
      <c r="DI6" s="54">
        <v>0</v>
      </c>
      <c r="DJ6" s="54">
        <v>8.857395925597874</v>
      </c>
      <c r="DK6" s="54">
        <v>0</v>
      </c>
      <c r="DL6" s="54">
        <v>0</v>
      </c>
      <c r="DM6" s="54">
        <v>0</v>
      </c>
      <c r="DN6" s="54">
        <v>0</v>
      </c>
      <c r="DO6" s="54">
        <v>0</v>
      </c>
      <c r="DP6" s="54">
        <v>0</v>
      </c>
      <c r="DQ6" s="54">
        <v>14.695829556167823</v>
      </c>
      <c r="DR6" s="54">
        <v>77.02056007305183</v>
      </c>
      <c r="DS6" s="54">
        <v>44.30833128165347</v>
      </c>
      <c r="DT6" s="54">
        <v>11.600928074245939</v>
      </c>
      <c r="DU6" s="54">
        <v>74.90636704119851</v>
      </c>
      <c r="DV6" s="54">
        <v>26.57218777679362</v>
      </c>
      <c r="DW6" s="46">
        <v>6.4</v>
      </c>
      <c r="DX6" s="46">
        <v>0.1</v>
      </c>
      <c r="DY6" s="46">
        <v>0</v>
      </c>
      <c r="DZ6" s="46">
        <v>21.5</v>
      </c>
      <c r="EA6" s="46">
        <v>2</v>
      </c>
      <c r="EB6" s="46">
        <v>0</v>
      </c>
      <c r="EC6" s="46">
        <v>0</v>
      </c>
      <c r="ED6" s="46">
        <v>2.3</v>
      </c>
      <c r="EE6" s="46">
        <v>11</v>
      </c>
      <c r="EF6" s="46">
        <v>0.2</v>
      </c>
      <c r="EG6" s="46">
        <v>0</v>
      </c>
      <c r="EH6" s="46">
        <v>41.5</v>
      </c>
      <c r="EI6" s="58">
        <v>76.36</v>
      </c>
      <c r="EJ6" s="58">
        <v>57.18</v>
      </c>
      <c r="EK6" s="58">
        <v>73.65</v>
      </c>
      <c r="EL6" s="58">
        <v>54.53</v>
      </c>
      <c r="EM6" s="58">
        <v>79.17</v>
      </c>
      <c r="EN6" s="58">
        <v>59.94</v>
      </c>
      <c r="EO6" s="58"/>
      <c r="EP6" s="58"/>
      <c r="EQ6" s="58"/>
      <c r="ER6" s="58"/>
      <c r="ES6" s="58"/>
      <c r="ET6" s="58"/>
      <c r="EU6" s="58"/>
      <c r="EV6" s="58"/>
      <c r="EW6" s="58"/>
      <c r="EX6" s="56">
        <v>0</v>
      </c>
      <c r="EY6" s="56">
        <v>0</v>
      </c>
      <c r="EZ6" s="56">
        <v>0</v>
      </c>
      <c r="FA6" s="59">
        <v>0</v>
      </c>
      <c r="FB6" s="59">
        <v>0</v>
      </c>
      <c r="FC6" s="59">
        <v>0</v>
      </c>
      <c r="FD6" s="59">
        <v>0</v>
      </c>
      <c r="FE6" s="59">
        <v>0</v>
      </c>
      <c r="FF6" s="59">
        <v>0</v>
      </c>
      <c r="FG6" s="59">
        <v>0</v>
      </c>
      <c r="FH6" s="59">
        <v>0</v>
      </c>
      <c r="FI6" s="59">
        <v>0</v>
      </c>
      <c r="FJ6" s="56">
        <v>0</v>
      </c>
      <c r="FK6" s="56">
        <v>0</v>
      </c>
      <c r="FL6" s="56">
        <v>0</v>
      </c>
      <c r="FM6" s="46">
        <v>0</v>
      </c>
      <c r="FN6" s="46">
        <v>0</v>
      </c>
      <c r="FO6" s="46">
        <v>0</v>
      </c>
      <c r="FP6" s="46">
        <v>0</v>
      </c>
      <c r="FQ6" s="46">
        <v>0</v>
      </c>
      <c r="FR6" s="46">
        <v>0</v>
      </c>
      <c r="FS6" s="46">
        <v>0</v>
      </c>
      <c r="FT6" s="46">
        <v>0</v>
      </c>
      <c r="FU6" s="46">
        <v>0</v>
      </c>
      <c r="FV6" s="120">
        <v>2</v>
      </c>
      <c r="FW6" s="120">
        <v>4</v>
      </c>
      <c r="FX6" s="121">
        <f t="shared" si="0"/>
        <v>50</v>
      </c>
      <c r="FY6" s="122"/>
      <c r="FZ6" s="63">
        <v>1</v>
      </c>
    </row>
    <row r="7" spans="1:182" ht="11.25">
      <c r="A7" s="95">
        <v>12201</v>
      </c>
      <c r="B7" s="63">
        <v>12201</v>
      </c>
      <c r="C7" s="63">
        <v>5</v>
      </c>
      <c r="D7" s="29" t="s">
        <v>25</v>
      </c>
      <c r="E7" s="29" t="s">
        <v>33</v>
      </c>
      <c r="F7" s="47">
        <v>15853.7</v>
      </c>
      <c r="G7" s="96">
        <v>2711</v>
      </c>
      <c r="H7" s="99">
        <f t="shared" si="1"/>
        <v>0.17100109122791524</v>
      </c>
      <c r="I7" s="97">
        <f t="shared" si="2"/>
        <v>0.016014060711542936</v>
      </c>
      <c r="J7" s="58">
        <f t="shared" si="3"/>
        <v>1.7146182112566488</v>
      </c>
      <c r="K7" s="96">
        <v>1699</v>
      </c>
      <c r="L7" s="46">
        <f t="shared" si="4"/>
        <v>62.67060125414976</v>
      </c>
      <c r="M7" s="96">
        <v>1012</v>
      </c>
      <c r="N7" s="46">
        <f t="shared" si="5"/>
        <v>37.32939874585024</v>
      </c>
      <c r="O7" s="46">
        <f>+K7*100/M7</f>
        <v>167.88537549407116</v>
      </c>
      <c r="P7" s="96">
        <v>749</v>
      </c>
      <c r="Q7" s="46">
        <f t="shared" si="6"/>
        <v>27.62818148284766</v>
      </c>
      <c r="R7" s="96">
        <v>1914</v>
      </c>
      <c r="S7" s="46">
        <f t="shared" si="7"/>
        <v>70.60125414976024</v>
      </c>
      <c r="T7" s="96">
        <v>48</v>
      </c>
      <c r="U7" s="46">
        <f t="shared" si="8"/>
        <v>1.7705643673921063</v>
      </c>
      <c r="V7" s="46">
        <f t="shared" si="9"/>
        <v>41.64054336468129</v>
      </c>
      <c r="W7" s="46">
        <f>+T7/P7*100</f>
        <v>6.408544726301736</v>
      </c>
      <c r="X7" s="96">
        <v>3251</v>
      </c>
      <c r="Y7" s="97">
        <f t="shared" si="10"/>
        <v>0.01752646058869931</v>
      </c>
      <c r="Z7" s="58">
        <f t="shared" si="11"/>
        <v>1.9936223707610228</v>
      </c>
      <c r="AA7" s="46">
        <v>5.5</v>
      </c>
      <c r="AB7" s="46">
        <v>15.2</v>
      </c>
      <c r="AC7" s="98">
        <v>425.89</v>
      </c>
      <c r="AD7" s="98">
        <v>93.3</v>
      </c>
      <c r="AE7" s="98">
        <v>2.46</v>
      </c>
      <c r="AF7" s="98" t="s">
        <v>54</v>
      </c>
      <c r="AG7" s="97">
        <v>0.806</v>
      </c>
      <c r="AH7" s="97">
        <v>0.785</v>
      </c>
      <c r="AI7" s="99">
        <v>0.8092126793904424</v>
      </c>
      <c r="AJ7" s="99">
        <v>0.5981270669602494</v>
      </c>
      <c r="AK7" s="99">
        <v>0.9281373439273553</v>
      </c>
      <c r="AL7" s="99">
        <v>0.9735175590097869</v>
      </c>
      <c r="AM7" s="99">
        <v>0.8272486623219586</v>
      </c>
      <c r="AN7" s="57">
        <v>8</v>
      </c>
      <c r="AO7" s="57">
        <v>2</v>
      </c>
      <c r="AP7" s="97">
        <v>0.2849228</v>
      </c>
      <c r="AQ7" s="100">
        <v>830322.8048359241</v>
      </c>
      <c r="AR7" s="100">
        <v>832872.6994818653</v>
      </c>
      <c r="AS7" s="96">
        <v>314767.2758</v>
      </c>
      <c r="AT7" s="58">
        <v>0.49952</v>
      </c>
      <c r="AU7" s="101">
        <v>1.48489503328213</v>
      </c>
      <c r="AV7" s="101">
        <v>1.3824884792626728</v>
      </c>
      <c r="AW7" s="101">
        <v>2.867383512544803</v>
      </c>
      <c r="AX7" s="68">
        <v>97.1326164874552</v>
      </c>
      <c r="AY7" s="102">
        <v>12.1</v>
      </c>
      <c r="AZ7" s="101">
        <v>65.50185873605948</v>
      </c>
      <c r="BA7" s="22">
        <f>100-BB7</f>
        <v>94.5516458569807</v>
      </c>
      <c r="BB7" s="22">
        <v>5.448354143019296</v>
      </c>
      <c r="BC7" s="31">
        <v>4.880817253121453</v>
      </c>
      <c r="BD7" s="103">
        <v>31.69</v>
      </c>
      <c r="BE7" s="103">
        <v>14.81</v>
      </c>
      <c r="BF7" s="103">
        <v>53.5</v>
      </c>
      <c r="BG7" s="46">
        <v>11.7</v>
      </c>
      <c r="BH7" s="104">
        <v>33.5</v>
      </c>
      <c r="BI7" s="23">
        <v>98.51301115241635</v>
      </c>
      <c r="BJ7" s="24">
        <v>98.1</v>
      </c>
      <c r="BK7" s="22">
        <v>11.743494423791821</v>
      </c>
      <c r="BL7" s="25">
        <v>11.86</v>
      </c>
      <c r="BM7" s="25">
        <v>76.43142476697736</v>
      </c>
      <c r="BN7" s="27">
        <v>1.0362694300518134</v>
      </c>
      <c r="BO7" s="27">
        <v>0.5181347150259067</v>
      </c>
      <c r="BP7" s="27">
        <v>0</v>
      </c>
      <c r="BQ7" s="27">
        <v>90.84628670120898</v>
      </c>
      <c r="BR7" s="27">
        <v>90.84628670120898</v>
      </c>
      <c r="BS7" s="27">
        <v>58.376511226252155</v>
      </c>
      <c r="BT7" s="98">
        <v>0.59</v>
      </c>
      <c r="BU7" s="105"/>
      <c r="BV7" s="105"/>
      <c r="BW7" s="27">
        <v>0</v>
      </c>
      <c r="BX7" s="27">
        <v>0</v>
      </c>
      <c r="BY7" s="27">
        <v>28.3</v>
      </c>
      <c r="BZ7" s="27">
        <v>6.7</v>
      </c>
      <c r="CA7" s="39">
        <v>0</v>
      </c>
      <c r="CB7" s="39">
        <v>0</v>
      </c>
      <c r="CC7" s="106" t="s">
        <v>53</v>
      </c>
      <c r="CD7" s="98">
        <v>500</v>
      </c>
      <c r="CE7" s="42">
        <v>680</v>
      </c>
      <c r="CF7" s="107">
        <v>25.082995204721506</v>
      </c>
      <c r="CG7" s="42">
        <v>130</v>
      </c>
      <c r="CH7" s="46">
        <v>4.795278495020288</v>
      </c>
      <c r="CK7" s="27">
        <v>39.42652329749104</v>
      </c>
      <c r="CL7" s="27">
        <v>2.150537634408602</v>
      </c>
      <c r="CM7" s="27">
        <v>6.502816180235535</v>
      </c>
      <c r="CN7" s="46">
        <v>8.55094726062468</v>
      </c>
      <c r="CO7" s="46">
        <v>11.976047904191617</v>
      </c>
      <c r="CP7" s="27">
        <v>82.93736501079914</v>
      </c>
      <c r="CQ7" s="27">
        <v>67.94478527607362</v>
      </c>
      <c r="CR7" s="94">
        <v>39.07631154266701</v>
      </c>
      <c r="CS7" s="94">
        <v>60.869565217391305</v>
      </c>
      <c r="CT7" s="29"/>
      <c r="CU7" s="29"/>
      <c r="CV7" s="46">
        <v>0</v>
      </c>
      <c r="CW7" s="46">
        <v>0</v>
      </c>
      <c r="CX7" s="46">
        <v>0</v>
      </c>
      <c r="CY7" s="53">
        <v>107.38255033557049</v>
      </c>
      <c r="CZ7" s="53">
        <v>0</v>
      </c>
      <c r="DA7" s="53">
        <v>66.63890045814244</v>
      </c>
      <c r="DB7" s="53">
        <v>237.4061729121575</v>
      </c>
      <c r="DC7" s="53">
        <v>0</v>
      </c>
      <c r="DD7" s="53">
        <v>124.60679701918507</v>
      </c>
      <c r="DE7" s="54">
        <v>0</v>
      </c>
      <c r="DF7" s="54">
        <v>0</v>
      </c>
      <c r="DG7" s="54">
        <v>0</v>
      </c>
      <c r="DH7" s="54">
        <v>0</v>
      </c>
      <c r="DI7" s="54">
        <v>0</v>
      </c>
      <c r="DJ7" s="54">
        <v>0</v>
      </c>
      <c r="DK7" s="54">
        <v>0</v>
      </c>
      <c r="DL7" s="54">
        <v>0</v>
      </c>
      <c r="DM7" s="54">
        <v>0</v>
      </c>
      <c r="DN7" s="54">
        <v>0</v>
      </c>
      <c r="DO7" s="54">
        <v>0</v>
      </c>
      <c r="DP7" s="54">
        <v>0</v>
      </c>
      <c r="DQ7" s="54">
        <v>60.25797794340478</v>
      </c>
      <c r="DR7" s="54">
        <v>0</v>
      </c>
      <c r="DS7" s="54">
        <v>31.627457425711523</v>
      </c>
      <c r="DT7" s="54">
        <v>40.26845637583892</v>
      </c>
      <c r="DU7" s="54">
        <v>0</v>
      </c>
      <c r="DV7" s="54">
        <v>24.989587671803413</v>
      </c>
      <c r="DW7" s="46">
        <v>29.3</v>
      </c>
      <c r="DX7" s="46">
        <v>0.4</v>
      </c>
      <c r="DY7" s="46">
        <v>6.9</v>
      </c>
      <c r="DZ7" s="46">
        <v>22.2</v>
      </c>
      <c r="EA7" s="46">
        <v>46.75</v>
      </c>
      <c r="EB7" s="46">
        <v>0.5</v>
      </c>
      <c r="EC7" s="46">
        <v>11.7</v>
      </c>
      <c r="ED7" s="46">
        <v>31.6</v>
      </c>
      <c r="EE7" s="46">
        <v>11.2</v>
      </c>
      <c r="EF7" s="46">
        <v>0.2</v>
      </c>
      <c r="EG7" s="46">
        <v>1.9</v>
      </c>
      <c r="EH7" s="46">
        <v>12.5</v>
      </c>
      <c r="EI7" s="58">
        <v>77.78</v>
      </c>
      <c r="EJ7" s="58">
        <v>58.71</v>
      </c>
      <c r="EK7" s="58">
        <v>77.27</v>
      </c>
      <c r="EL7" s="58">
        <v>58.11</v>
      </c>
      <c r="EM7" s="58">
        <v>78.31</v>
      </c>
      <c r="EN7" s="58">
        <v>59.34</v>
      </c>
      <c r="EO7" s="58">
        <v>48.31</v>
      </c>
      <c r="EP7" s="58">
        <v>58.56</v>
      </c>
      <c r="EQ7" s="58">
        <v>64.78</v>
      </c>
      <c r="ER7" s="58">
        <v>41.24</v>
      </c>
      <c r="ES7" s="58">
        <v>55.56</v>
      </c>
      <c r="ET7" s="58">
        <v>64.19</v>
      </c>
      <c r="EU7" s="58">
        <v>55.66</v>
      </c>
      <c r="EV7" s="58">
        <v>61.67</v>
      </c>
      <c r="EW7" s="58">
        <v>65.39</v>
      </c>
      <c r="EX7" s="56">
        <v>0</v>
      </c>
      <c r="EY7" s="56">
        <v>0</v>
      </c>
      <c r="EZ7" s="56">
        <v>0</v>
      </c>
      <c r="FA7" s="59">
        <v>0</v>
      </c>
      <c r="FB7" s="59">
        <v>0</v>
      </c>
      <c r="FC7" s="59">
        <v>0</v>
      </c>
      <c r="FD7" s="59">
        <v>0</v>
      </c>
      <c r="FE7" s="59">
        <v>0</v>
      </c>
      <c r="FF7" s="59">
        <v>0</v>
      </c>
      <c r="FG7" s="59">
        <v>0</v>
      </c>
      <c r="FH7" s="59">
        <v>0</v>
      </c>
      <c r="FI7" s="59">
        <v>0</v>
      </c>
      <c r="FJ7" s="56">
        <v>0</v>
      </c>
      <c r="FK7" s="56">
        <v>0</v>
      </c>
      <c r="FL7" s="56">
        <v>0</v>
      </c>
      <c r="FM7" s="46">
        <v>0</v>
      </c>
      <c r="FN7" s="46">
        <v>0</v>
      </c>
      <c r="FO7" s="46">
        <v>0</v>
      </c>
      <c r="FP7" s="46">
        <v>0</v>
      </c>
      <c r="FQ7" s="46">
        <v>0</v>
      </c>
      <c r="FR7" s="46">
        <v>0</v>
      </c>
      <c r="FS7" s="46">
        <v>0</v>
      </c>
      <c r="FT7" s="46">
        <v>0</v>
      </c>
      <c r="FU7" s="46">
        <v>0</v>
      </c>
      <c r="FV7" s="120">
        <v>12</v>
      </c>
      <c r="FW7" s="120">
        <v>23</v>
      </c>
      <c r="FX7" s="121">
        <f t="shared" si="0"/>
        <v>52.17391304347826</v>
      </c>
      <c r="FY7" s="122"/>
      <c r="FZ7" s="63">
        <v>2</v>
      </c>
    </row>
    <row r="8" spans="1:181" ht="11.25">
      <c r="A8" s="95">
        <v>12202</v>
      </c>
      <c r="B8" s="63">
        <v>12202</v>
      </c>
      <c r="C8" s="63">
        <v>6</v>
      </c>
      <c r="D8" s="29" t="s">
        <v>26</v>
      </c>
      <c r="E8" s="29" t="s">
        <v>33</v>
      </c>
      <c r="F8" s="47">
        <v>1250000</v>
      </c>
      <c r="G8" s="96">
        <v>95</v>
      </c>
      <c r="H8" s="99">
        <f t="shared" si="1"/>
        <v>7.6E-05</v>
      </c>
      <c r="I8" s="97">
        <f t="shared" si="2"/>
        <v>0.0005611714376970044</v>
      </c>
      <c r="J8" s="58">
        <f t="shared" si="3"/>
        <v>0.060084371106374636</v>
      </c>
      <c r="K8" s="96">
        <v>95</v>
      </c>
      <c r="L8" s="46">
        <f t="shared" si="4"/>
        <v>100</v>
      </c>
      <c r="M8" s="96">
        <v>0</v>
      </c>
      <c r="N8" s="46">
        <f t="shared" si="5"/>
        <v>0</v>
      </c>
      <c r="P8" s="96">
        <v>0</v>
      </c>
      <c r="Q8" s="46">
        <f t="shared" si="6"/>
        <v>0</v>
      </c>
      <c r="R8" s="96">
        <v>95</v>
      </c>
      <c r="S8" s="46">
        <f t="shared" si="7"/>
        <v>100</v>
      </c>
      <c r="T8" s="96">
        <v>0</v>
      </c>
      <c r="U8" s="46">
        <f t="shared" si="8"/>
        <v>0</v>
      </c>
      <c r="V8" s="46">
        <f t="shared" si="9"/>
        <v>0</v>
      </c>
      <c r="X8" s="96">
        <v>59</v>
      </c>
      <c r="Y8" s="97">
        <f t="shared" si="10"/>
        <v>0.0003180747999794707</v>
      </c>
      <c r="Z8" s="58">
        <f t="shared" si="11"/>
        <v>0.036180781259581775</v>
      </c>
      <c r="AC8" s="57"/>
      <c r="AD8" s="57"/>
      <c r="AE8" s="57"/>
      <c r="AF8" s="57"/>
      <c r="AP8" s="97">
        <v>0.46</v>
      </c>
      <c r="AQ8" s="110"/>
      <c r="AR8" s="110"/>
      <c r="AT8" s="58">
        <v>0.41445</v>
      </c>
      <c r="BB8" s="112"/>
      <c r="BC8" s="31"/>
      <c r="BT8" s="57"/>
      <c r="BU8" s="56"/>
      <c r="BV8" s="56"/>
      <c r="BW8" s="27">
        <v>0</v>
      </c>
      <c r="BX8" s="27">
        <v>0</v>
      </c>
      <c r="BY8" s="27">
        <v>0</v>
      </c>
      <c r="BZ8" s="27">
        <v>0</v>
      </c>
      <c r="CA8" s="39">
        <v>0</v>
      </c>
      <c r="CB8" s="39">
        <v>0</v>
      </c>
      <c r="CC8" s="113"/>
      <c r="CD8" s="57"/>
      <c r="CG8" s="42">
        <v>18</v>
      </c>
      <c r="CH8" s="46">
        <v>18.94736842105263</v>
      </c>
      <c r="CR8" s="94"/>
      <c r="CS8" s="94"/>
      <c r="CT8" s="29"/>
      <c r="CU8" s="29"/>
      <c r="CV8" s="46">
        <v>0</v>
      </c>
      <c r="CW8" s="46">
        <v>0</v>
      </c>
      <c r="CX8" s="46">
        <v>0</v>
      </c>
      <c r="CY8" s="53">
        <v>420.16806722689074</v>
      </c>
      <c r="CZ8" s="53">
        <v>2142.8571428571427</v>
      </c>
      <c r="DA8" s="53">
        <v>601.5037593984963</v>
      </c>
      <c r="DB8" s="53">
        <v>556.6038934214297</v>
      </c>
      <c r="DC8" s="53">
        <v>0</v>
      </c>
      <c r="DD8" s="53">
        <v>292.14332347337404</v>
      </c>
      <c r="DE8" s="54">
        <v>128.40505162383423</v>
      </c>
      <c r="DF8" s="54">
        <v>0</v>
      </c>
      <c r="DG8" s="54">
        <v>67.39564522548996</v>
      </c>
      <c r="DH8" s="54">
        <v>168.0672268907563</v>
      </c>
      <c r="DI8" s="54">
        <v>714.2857142857143</v>
      </c>
      <c r="DJ8" s="54">
        <v>225.56390977443607</v>
      </c>
      <c r="DK8" s="54">
        <v>0</v>
      </c>
      <c r="DL8" s="54">
        <v>0</v>
      </c>
      <c r="DM8" s="54">
        <v>0</v>
      </c>
      <c r="DN8" s="54">
        <v>0</v>
      </c>
      <c r="DO8" s="54">
        <v>0</v>
      </c>
      <c r="DP8" s="54">
        <v>0</v>
      </c>
      <c r="DQ8" s="54">
        <v>61.799512636147874</v>
      </c>
      <c r="DR8" s="54">
        <v>0</v>
      </c>
      <c r="DS8" s="54">
        <v>32.436558967598316</v>
      </c>
      <c r="DT8" s="54">
        <v>84.03361344537815</v>
      </c>
      <c r="DU8" s="54">
        <v>0</v>
      </c>
      <c r="DV8" s="54">
        <v>75.18796992481204</v>
      </c>
      <c r="DW8" s="46">
        <v>10.7</v>
      </c>
      <c r="DX8" s="46">
        <v>0.2</v>
      </c>
      <c r="DY8" s="46">
        <v>5.2</v>
      </c>
      <c r="DZ8" s="46">
        <v>129.8</v>
      </c>
      <c r="EA8" s="46">
        <v>19.75</v>
      </c>
      <c r="EB8" s="46">
        <v>0.2</v>
      </c>
      <c r="EC8" s="46">
        <v>9.9</v>
      </c>
      <c r="ED8" s="46">
        <v>168.8</v>
      </c>
      <c r="EE8" s="46">
        <v>1.25</v>
      </c>
      <c r="EF8" s="46">
        <v>0</v>
      </c>
      <c r="EG8" s="46">
        <v>0.3</v>
      </c>
      <c r="EH8" s="46">
        <v>89.3</v>
      </c>
      <c r="EI8" s="58"/>
      <c r="EJ8" s="58"/>
      <c r="EK8" s="58"/>
      <c r="EL8" s="58"/>
      <c r="EM8" s="58"/>
      <c r="EN8" s="58"/>
      <c r="EO8" s="58"/>
      <c r="EP8" s="58"/>
      <c r="EQ8" s="58"/>
      <c r="ER8" s="58"/>
      <c r="ES8" s="58"/>
      <c r="ET8" s="58"/>
      <c r="EU8" s="58"/>
      <c r="EV8" s="58"/>
      <c r="EW8" s="58"/>
      <c r="EX8" s="56">
        <v>0</v>
      </c>
      <c r="EY8" s="56">
        <v>0</v>
      </c>
      <c r="EZ8" s="56">
        <v>0</v>
      </c>
      <c r="FA8" s="59">
        <v>0</v>
      </c>
      <c r="FB8" s="59">
        <v>0</v>
      </c>
      <c r="FC8" s="59">
        <v>0</v>
      </c>
      <c r="FD8" s="59">
        <v>0</v>
      </c>
      <c r="FE8" s="59">
        <v>0</v>
      </c>
      <c r="FF8" s="59">
        <v>0</v>
      </c>
      <c r="FG8" s="59">
        <v>0</v>
      </c>
      <c r="FH8" s="59">
        <v>0</v>
      </c>
      <c r="FI8" s="59">
        <v>0</v>
      </c>
      <c r="FJ8" s="56">
        <v>0</v>
      </c>
      <c r="FK8" s="56">
        <v>0</v>
      </c>
      <c r="FL8" s="56">
        <v>0</v>
      </c>
      <c r="FM8" s="46">
        <v>0</v>
      </c>
      <c r="FN8" s="46">
        <v>0</v>
      </c>
      <c r="FO8" s="46">
        <v>0</v>
      </c>
      <c r="FP8" s="46">
        <v>0</v>
      </c>
      <c r="FQ8" s="46">
        <v>0</v>
      </c>
      <c r="FR8" s="46">
        <v>0</v>
      </c>
      <c r="FS8" s="46">
        <v>0</v>
      </c>
      <c r="FT8" s="46">
        <v>0</v>
      </c>
      <c r="FU8" s="46">
        <v>0</v>
      </c>
      <c r="FV8" s="120">
        <v>5</v>
      </c>
      <c r="FW8" s="120">
        <v>8</v>
      </c>
      <c r="FX8" s="121">
        <f t="shared" si="0"/>
        <v>62.5</v>
      </c>
      <c r="FY8" s="122"/>
    </row>
    <row r="9" spans="1:182" ht="11.25">
      <c r="A9" s="95">
        <v>12301</v>
      </c>
      <c r="B9" s="63">
        <v>12301</v>
      </c>
      <c r="C9" s="63">
        <v>7</v>
      </c>
      <c r="D9" s="29" t="s">
        <v>27</v>
      </c>
      <c r="E9" s="29" t="s">
        <v>34</v>
      </c>
      <c r="F9" s="47">
        <v>6982.6</v>
      </c>
      <c r="G9" s="96">
        <v>5616</v>
      </c>
      <c r="H9" s="99">
        <f t="shared" si="1"/>
        <v>0.8042849368430097</v>
      </c>
      <c r="I9" s="97">
        <f t="shared" si="2"/>
        <v>0.033174092569540806</v>
      </c>
      <c r="J9" s="58">
        <f t="shared" si="3"/>
        <v>3.5519350329831574</v>
      </c>
      <c r="K9" s="96">
        <v>3452</v>
      </c>
      <c r="L9" s="46">
        <f t="shared" si="4"/>
        <v>61.46723646723647</v>
      </c>
      <c r="M9" s="96">
        <v>2164</v>
      </c>
      <c r="N9" s="46">
        <f t="shared" si="5"/>
        <v>38.53276353276353</v>
      </c>
      <c r="O9" s="46">
        <f>+K9*100/M9</f>
        <v>159.51940850277265</v>
      </c>
      <c r="P9" s="96">
        <v>1090</v>
      </c>
      <c r="Q9" s="46">
        <f t="shared" si="6"/>
        <v>19.40883190883191</v>
      </c>
      <c r="R9" s="96">
        <v>4036</v>
      </c>
      <c r="S9" s="46">
        <f t="shared" si="7"/>
        <v>71.86609686609687</v>
      </c>
      <c r="T9" s="96">
        <v>490</v>
      </c>
      <c r="U9" s="46">
        <f t="shared" si="8"/>
        <v>8.725071225071225</v>
      </c>
      <c r="V9" s="46">
        <f t="shared" si="9"/>
        <v>39.14767096134787</v>
      </c>
      <c r="W9" s="46">
        <f>+T9/P9*100</f>
        <v>44.95412844036697</v>
      </c>
      <c r="X9" s="96">
        <v>5744</v>
      </c>
      <c r="Y9" s="97">
        <f t="shared" si="10"/>
        <v>0.03096646866240813</v>
      </c>
      <c r="Z9" s="58">
        <f t="shared" si="11"/>
        <v>3.5224136873735206</v>
      </c>
      <c r="AA9" s="46">
        <v>12.1</v>
      </c>
      <c r="AB9" s="46">
        <v>28.8</v>
      </c>
      <c r="AC9" s="98">
        <v>395.05</v>
      </c>
      <c r="AD9" s="98">
        <v>75.99</v>
      </c>
      <c r="AE9" s="98" t="s">
        <v>55</v>
      </c>
      <c r="AF9" s="98" t="s">
        <v>55</v>
      </c>
      <c r="AG9" s="97">
        <v>0.752</v>
      </c>
      <c r="AH9" s="97">
        <v>0.823</v>
      </c>
      <c r="AI9" s="99">
        <v>0.7027507876496534</v>
      </c>
      <c r="AJ9" s="99">
        <v>0.5615247010753878</v>
      </c>
      <c r="AK9" s="99">
        <v>0.9645554635761591</v>
      </c>
      <c r="AL9" s="99">
        <v>0.9014050387596898</v>
      </c>
      <c r="AM9" s="99">
        <v>0.7825589977652224</v>
      </c>
      <c r="AN9" s="57">
        <v>25</v>
      </c>
      <c r="AO9" s="57">
        <v>5</v>
      </c>
      <c r="AP9" s="97">
        <v>0.2535668</v>
      </c>
      <c r="AQ9" s="100">
        <v>722481.7936046511</v>
      </c>
      <c r="AR9" s="100">
        <v>725735.2979651163</v>
      </c>
      <c r="AS9" s="96">
        <v>266537.3852</v>
      </c>
      <c r="AT9" s="58">
        <v>0.52383</v>
      </c>
      <c r="AU9" s="101">
        <v>0.8165019338203696</v>
      </c>
      <c r="AV9" s="101">
        <v>5.1353674258702195</v>
      </c>
      <c r="AW9" s="101">
        <v>5.951869359690589</v>
      </c>
      <c r="AX9" s="68">
        <v>94.04813064030941</v>
      </c>
      <c r="AY9" s="102">
        <v>31.4</v>
      </c>
      <c r="AZ9" s="101">
        <v>64.51268357810413</v>
      </c>
      <c r="BA9" s="22">
        <f>100-BB9</f>
        <v>97.6407284768212</v>
      </c>
      <c r="BB9" s="22">
        <v>2.359271523178808</v>
      </c>
      <c r="BC9" s="31">
        <v>2.359271523178808</v>
      </c>
      <c r="BD9" s="103">
        <v>21.87</v>
      </c>
      <c r="BE9" s="103">
        <v>19.6</v>
      </c>
      <c r="BF9" s="103">
        <v>58.53</v>
      </c>
      <c r="BG9" s="46">
        <v>5.8</v>
      </c>
      <c r="BH9" s="104">
        <v>15.9</v>
      </c>
      <c r="BI9" s="23">
        <v>98.6648865153538</v>
      </c>
      <c r="BJ9" s="24">
        <v>98.3</v>
      </c>
      <c r="BK9" s="22">
        <v>9.299332443257677</v>
      </c>
      <c r="BL9" s="25">
        <v>8.67</v>
      </c>
      <c r="BM9" s="25">
        <v>69.25015752993069</v>
      </c>
      <c r="BN9" s="27">
        <v>5.159883720930233</v>
      </c>
      <c r="BO9" s="27">
        <v>0.5813953488372093</v>
      </c>
      <c r="BP9" s="27">
        <v>0.29069767441860467</v>
      </c>
      <c r="BQ9" s="27">
        <v>82.84883720930233</v>
      </c>
      <c r="BR9" s="27">
        <v>86.11918604651163</v>
      </c>
      <c r="BS9" s="27">
        <v>36.19186046511628</v>
      </c>
      <c r="BT9" s="98">
        <v>0.03</v>
      </c>
      <c r="BU9" s="105">
        <v>0</v>
      </c>
      <c r="BV9" s="105">
        <v>6.896551724137931</v>
      </c>
      <c r="BW9" s="27">
        <v>0</v>
      </c>
      <c r="BX9" s="27">
        <v>0</v>
      </c>
      <c r="BY9" s="27">
        <v>22</v>
      </c>
      <c r="BZ9" s="27">
        <v>13.8</v>
      </c>
      <c r="CA9" s="39">
        <v>838.0884450784594</v>
      </c>
      <c r="CB9" s="39">
        <v>2514.2653352353777</v>
      </c>
      <c r="CC9" s="106" t="s">
        <v>55</v>
      </c>
      <c r="CD9" s="98" t="s">
        <v>55</v>
      </c>
      <c r="CE9" s="42">
        <v>3834</v>
      </c>
      <c r="CF9" s="107">
        <v>68.26923076923077</v>
      </c>
      <c r="CG9" s="42">
        <v>528</v>
      </c>
      <c r="CH9" s="46">
        <v>9.401709401709402</v>
      </c>
      <c r="CK9" s="27">
        <v>79.79019481909656</v>
      </c>
      <c r="CL9" s="27">
        <v>7.043459644615714</v>
      </c>
      <c r="CM9" s="27">
        <v>5.908798972382788</v>
      </c>
      <c r="CN9" s="46">
        <v>9.955041746949261</v>
      </c>
      <c r="CO9" s="46">
        <v>10.32258064516129</v>
      </c>
      <c r="CP9" s="27">
        <v>57.18157181571816</v>
      </c>
      <c r="CQ9" s="27">
        <v>46.9235970250169</v>
      </c>
      <c r="CR9" s="94">
        <v>95.6744802891973</v>
      </c>
      <c r="CS9" s="94">
        <v>47.90794979079498</v>
      </c>
      <c r="CT9" s="46">
        <v>63.90336333491236</v>
      </c>
      <c r="CU9" s="46">
        <v>4.594978683088583</v>
      </c>
      <c r="CV9" s="46">
        <v>38.23360734085261</v>
      </c>
      <c r="CW9" s="46">
        <v>0</v>
      </c>
      <c r="CX9" s="46">
        <v>38.23360734085261</v>
      </c>
      <c r="CY9" s="53">
        <v>684.6038863976083</v>
      </c>
      <c r="CZ9" s="53">
        <v>559.1200733272227</v>
      </c>
      <c r="DA9" s="53">
        <v>635.0642301429347</v>
      </c>
      <c r="DB9" s="53">
        <v>692.3892141393039</v>
      </c>
      <c r="DC9" s="53">
        <v>532.447130731144</v>
      </c>
      <c r="DD9" s="53">
        <v>616.3955406549262</v>
      </c>
      <c r="DE9" s="54">
        <v>158.47666872010416</v>
      </c>
      <c r="DF9" s="54">
        <v>95.13790908099328</v>
      </c>
      <c r="DG9" s="54">
        <v>128.38236885634174</v>
      </c>
      <c r="DH9" s="54">
        <v>155.4559043348281</v>
      </c>
      <c r="DI9" s="54">
        <v>100.8249312557287</v>
      </c>
      <c r="DJ9" s="54">
        <v>133.88818527229964</v>
      </c>
      <c r="DK9" s="54">
        <v>148.09693975262857</v>
      </c>
      <c r="DL9" s="54">
        <v>148.14005876152308</v>
      </c>
      <c r="DM9" s="54">
        <v>148.11742699284125</v>
      </c>
      <c r="DN9" s="54">
        <v>146.48729446935727</v>
      </c>
      <c r="DO9" s="54">
        <v>155.82034830430797</v>
      </c>
      <c r="DP9" s="54">
        <v>150.17188348109283</v>
      </c>
      <c r="DQ9" s="54">
        <v>103.11620946896265</v>
      </c>
      <c r="DR9" s="54">
        <v>50.10647313627332</v>
      </c>
      <c r="DS9" s="54">
        <v>77.92956372495819</v>
      </c>
      <c r="DT9" s="54">
        <v>107.62331838565024</v>
      </c>
      <c r="DU9" s="54">
        <v>50.41246562786435</v>
      </c>
      <c r="DV9" s="54">
        <v>85.03709064592003</v>
      </c>
      <c r="DW9" s="46">
        <v>343.8</v>
      </c>
      <c r="DX9" s="46">
        <v>4.9</v>
      </c>
      <c r="DY9" s="46">
        <v>6</v>
      </c>
      <c r="DZ9" s="46">
        <v>121.9</v>
      </c>
      <c r="EA9" s="46">
        <v>458.6</v>
      </c>
      <c r="EB9" s="46">
        <v>4.9</v>
      </c>
      <c r="EC9" s="46">
        <v>10</v>
      </c>
      <c r="ED9" s="46">
        <v>138.6</v>
      </c>
      <c r="EE9" s="46">
        <v>224.4</v>
      </c>
      <c r="EF9" s="46">
        <v>5</v>
      </c>
      <c r="EG9" s="46">
        <v>1.8</v>
      </c>
      <c r="EH9" s="46">
        <v>104.5</v>
      </c>
      <c r="EI9" s="58">
        <v>69.88</v>
      </c>
      <c r="EJ9" s="58">
        <v>53.35</v>
      </c>
      <c r="EK9" s="58">
        <v>67.46</v>
      </c>
      <c r="EL9" s="58">
        <v>51.14</v>
      </c>
      <c r="EM9" s="58">
        <v>72.39</v>
      </c>
      <c r="EN9" s="58">
        <v>55.65</v>
      </c>
      <c r="EO9" s="58">
        <v>53.13</v>
      </c>
      <c r="EP9" s="58">
        <v>53.28</v>
      </c>
      <c r="EQ9" s="58">
        <v>59.51</v>
      </c>
      <c r="ER9" s="58">
        <v>50.86</v>
      </c>
      <c r="ES9" s="58">
        <v>48.9</v>
      </c>
      <c r="ET9" s="58">
        <v>57.53</v>
      </c>
      <c r="EU9" s="58">
        <v>55.49</v>
      </c>
      <c r="EV9" s="58">
        <v>57.84</v>
      </c>
      <c r="EW9" s="58">
        <v>61.56</v>
      </c>
      <c r="EX9" s="56">
        <v>10.447761194029852</v>
      </c>
      <c r="EY9" s="56">
        <v>11.363636363636363</v>
      </c>
      <c r="EZ9" s="56">
        <v>9.433962264150942</v>
      </c>
      <c r="FA9" s="59">
        <v>14.492753623188406</v>
      </c>
      <c r="FB9" s="59">
        <v>10.050251256281408</v>
      </c>
      <c r="FC9" s="59">
        <v>7.462686567164179</v>
      </c>
      <c r="FD9" s="59">
        <v>14.925373134328359</v>
      </c>
      <c r="FE9" s="59">
        <v>9.30232558139535</v>
      </c>
      <c r="FF9" s="59">
        <v>14.285714285714285</v>
      </c>
      <c r="FG9" s="59">
        <v>14.084507042253522</v>
      </c>
      <c r="FH9" s="59">
        <v>10.92896174863388</v>
      </c>
      <c r="FI9" s="59">
        <v>0</v>
      </c>
      <c r="FJ9" s="56">
        <v>16.417910447761194</v>
      </c>
      <c r="FK9" s="56">
        <v>19.886363636363637</v>
      </c>
      <c r="FL9" s="56">
        <v>12.578616352201259</v>
      </c>
      <c r="FM9" s="46">
        <v>14.492753623188406</v>
      </c>
      <c r="FN9" s="46">
        <v>15.07537688442211</v>
      </c>
      <c r="FO9" s="46">
        <v>22.388059701492537</v>
      </c>
      <c r="FP9" s="46">
        <v>0</v>
      </c>
      <c r="FQ9" s="46">
        <v>27.906976744186046</v>
      </c>
      <c r="FR9" s="46">
        <v>14.285714285714285</v>
      </c>
      <c r="FS9" s="46">
        <v>28.169014084507044</v>
      </c>
      <c r="FT9" s="46">
        <v>0</v>
      </c>
      <c r="FU9" s="46">
        <v>31.25</v>
      </c>
      <c r="FV9" s="120">
        <v>273</v>
      </c>
      <c r="FW9" s="120">
        <v>351</v>
      </c>
      <c r="FX9" s="121">
        <f t="shared" si="0"/>
        <v>77.77777777777779</v>
      </c>
      <c r="FY9" s="122">
        <v>0.7036142679393813</v>
      </c>
      <c r="FZ9" s="63">
        <v>4</v>
      </c>
    </row>
    <row r="10" spans="1:182" ht="11.25">
      <c r="A10" s="95">
        <v>12302</v>
      </c>
      <c r="B10" s="63">
        <v>12302</v>
      </c>
      <c r="C10" s="63">
        <v>8</v>
      </c>
      <c r="D10" s="29" t="s">
        <v>28</v>
      </c>
      <c r="E10" s="29" t="s">
        <v>34</v>
      </c>
      <c r="F10" s="47">
        <v>4614.2</v>
      </c>
      <c r="G10" s="96">
        <v>637</v>
      </c>
      <c r="H10" s="99">
        <f t="shared" si="1"/>
        <v>0.13805210003901003</v>
      </c>
      <c r="I10" s="97">
        <f t="shared" si="2"/>
        <v>0.0037628021664525453</v>
      </c>
      <c r="J10" s="58">
        <f t="shared" si="3"/>
        <v>0.4028815199448489</v>
      </c>
      <c r="K10" s="96">
        <v>462</v>
      </c>
      <c r="L10" s="46">
        <f t="shared" si="4"/>
        <v>72.52747252747253</v>
      </c>
      <c r="M10" s="96">
        <v>175</v>
      </c>
      <c r="N10" s="46">
        <f t="shared" si="5"/>
        <v>27.47252747252747</v>
      </c>
      <c r="O10" s="46">
        <f>+K10*100/M10</f>
        <v>264</v>
      </c>
      <c r="P10" s="96">
        <v>89</v>
      </c>
      <c r="Q10" s="46">
        <f t="shared" si="6"/>
        <v>13.971742543171114</v>
      </c>
      <c r="R10" s="96">
        <v>499</v>
      </c>
      <c r="S10" s="46">
        <f t="shared" si="7"/>
        <v>78.33594976452119</v>
      </c>
      <c r="T10" s="96">
        <v>49</v>
      </c>
      <c r="U10" s="46">
        <f t="shared" si="8"/>
        <v>7.6923076923076925</v>
      </c>
      <c r="V10" s="46">
        <f t="shared" si="9"/>
        <v>27.655310621242485</v>
      </c>
      <c r="W10" s="46">
        <f>+T10/P10*100</f>
        <v>55.0561797752809</v>
      </c>
      <c r="X10" s="96">
        <v>377</v>
      </c>
      <c r="Y10" s="97">
        <f t="shared" si="10"/>
        <v>0.0020324440608857704</v>
      </c>
      <c r="Z10" s="58">
        <f t="shared" si="11"/>
        <v>0.23118905991292082</v>
      </c>
      <c r="AA10" s="46">
        <v>100</v>
      </c>
      <c r="AB10" s="46">
        <v>12.4</v>
      </c>
      <c r="AC10" s="109">
        <v>1248.62</v>
      </c>
      <c r="AD10" s="98">
        <v>79.02</v>
      </c>
      <c r="AE10" s="98" t="s">
        <v>55</v>
      </c>
      <c r="AF10" s="98" t="s">
        <v>55</v>
      </c>
      <c r="AG10" s="97">
        <v>0.774</v>
      </c>
      <c r="AH10" s="97">
        <v>0.835</v>
      </c>
      <c r="AI10" s="99">
        <v>0.5850555555555556</v>
      </c>
      <c r="AJ10" s="99">
        <v>0.6721830945605561</v>
      </c>
      <c r="AK10" s="99">
        <v>0.9986159524297724</v>
      </c>
      <c r="AL10" s="99">
        <v>0.9319148936170212</v>
      </c>
      <c r="AM10" s="99">
        <v>0.7969423740407263</v>
      </c>
      <c r="AN10" s="57">
        <v>13</v>
      </c>
      <c r="AO10" s="57">
        <v>3</v>
      </c>
      <c r="AP10" s="97">
        <v>0.4742299</v>
      </c>
      <c r="AQ10" s="100">
        <v>984764.9599807907</v>
      </c>
      <c r="AR10" s="100">
        <v>985129.3070273732</v>
      </c>
      <c r="AS10" s="96">
        <v>501684</v>
      </c>
      <c r="AT10" s="58">
        <v>0.53414</v>
      </c>
      <c r="AU10" s="101">
        <v>0</v>
      </c>
      <c r="AV10" s="101">
        <v>0</v>
      </c>
      <c r="AW10" s="101">
        <v>0</v>
      </c>
      <c r="AX10" s="68">
        <v>99.44926568758345</v>
      </c>
      <c r="AY10" s="102">
        <v>36.6</v>
      </c>
      <c r="AZ10" s="101">
        <v>86.66370501999113</v>
      </c>
      <c r="BA10" s="22">
        <f>100-BB10</f>
        <v>99.81546032396966</v>
      </c>
      <c r="BB10" s="22">
        <v>0.18453967603034652</v>
      </c>
      <c r="BC10" s="31">
        <v>0</v>
      </c>
      <c r="BD10" s="103">
        <v>31.78</v>
      </c>
      <c r="BE10" s="103">
        <v>26.84</v>
      </c>
      <c r="BF10" s="103">
        <v>41.38</v>
      </c>
      <c r="BG10" s="46">
        <v>0</v>
      </c>
      <c r="BH10" s="104">
        <v>0.6</v>
      </c>
      <c r="BI10" s="23">
        <v>99.7245668591737</v>
      </c>
      <c r="BJ10" s="24">
        <v>99.7</v>
      </c>
      <c r="BK10" s="22">
        <v>7.882007996446024</v>
      </c>
      <c r="BL10" s="25">
        <v>7.6</v>
      </c>
      <c r="BM10" s="25">
        <v>50</v>
      </c>
      <c r="BN10" s="27">
        <v>18.29787234042553</v>
      </c>
      <c r="BO10" s="27">
        <v>0</v>
      </c>
      <c r="BP10" s="27">
        <v>0</v>
      </c>
      <c r="BQ10" s="27">
        <v>17.02127659574468</v>
      </c>
      <c r="BR10" s="27">
        <v>42.5531914893617</v>
      </c>
      <c r="BS10" s="27">
        <v>17.4468085106383</v>
      </c>
      <c r="BT10" s="98">
        <v>11.21</v>
      </c>
      <c r="BU10" s="105"/>
      <c r="BV10" s="105"/>
      <c r="BW10" s="27">
        <v>0</v>
      </c>
      <c r="BX10" s="27">
        <v>0</v>
      </c>
      <c r="BY10" s="27">
        <v>0</v>
      </c>
      <c r="BZ10" s="27">
        <v>0</v>
      </c>
      <c r="CA10" s="39">
        <v>146.6275659824047</v>
      </c>
      <c r="CB10" s="39">
        <v>879.7653958944283</v>
      </c>
      <c r="CC10" s="106" t="s">
        <v>55</v>
      </c>
      <c r="CD10" s="98" t="s">
        <v>55</v>
      </c>
      <c r="CE10" s="42">
        <v>300</v>
      </c>
      <c r="CF10" s="107">
        <v>47.09576138147567</v>
      </c>
      <c r="CG10" s="42">
        <v>49</v>
      </c>
      <c r="CH10" s="46">
        <v>7.6923076923076925</v>
      </c>
      <c r="CK10" s="27">
        <v>78.03738317757009</v>
      </c>
      <c r="CL10" s="27">
        <v>16.822429906542055</v>
      </c>
      <c r="CM10" s="27">
        <v>0.9345794392523364</v>
      </c>
      <c r="CN10" s="46">
        <v>22.66355140186916</v>
      </c>
      <c r="CO10" s="46">
        <v>41.23711340206186</v>
      </c>
      <c r="CP10" s="27">
        <v>92.85714285714286</v>
      </c>
      <c r="CQ10" s="27">
        <v>92.85714285714286</v>
      </c>
      <c r="CR10" s="94"/>
      <c r="CS10" s="94"/>
      <c r="CT10" s="29"/>
      <c r="CU10" s="29"/>
      <c r="CV10" s="46">
        <v>0</v>
      </c>
      <c r="CW10" s="46">
        <v>0</v>
      </c>
      <c r="CX10" s="46">
        <v>0</v>
      </c>
      <c r="CY10" s="53">
        <v>111.8881118881119</v>
      </c>
      <c r="CZ10" s="53">
        <v>108.69565217391305</v>
      </c>
      <c r="DA10" s="53">
        <v>110.9989909182644</v>
      </c>
      <c r="DB10" s="53">
        <v>127.48461171455578</v>
      </c>
      <c r="DC10" s="53">
        <v>124.14967092285096</v>
      </c>
      <c r="DD10" s="53">
        <v>125.9000731352514</v>
      </c>
      <c r="DE10" s="54">
        <v>46.64597806492887</v>
      </c>
      <c r="DF10" s="54">
        <v>0</v>
      </c>
      <c r="DG10" s="54">
        <v>24.482960359453646</v>
      </c>
      <c r="DH10" s="54">
        <v>55.94405594405595</v>
      </c>
      <c r="DI10" s="54">
        <v>0</v>
      </c>
      <c r="DJ10" s="54">
        <v>40.363269424823415</v>
      </c>
      <c r="DK10" s="54">
        <v>20.77686247596141</v>
      </c>
      <c r="DL10" s="54">
        <v>43.87271091291128</v>
      </c>
      <c r="DM10" s="54">
        <v>31.750449461715885</v>
      </c>
      <c r="DN10" s="54">
        <v>13.986013986013987</v>
      </c>
      <c r="DO10" s="54">
        <v>36.231884057971016</v>
      </c>
      <c r="DP10" s="54">
        <v>20.181634712411707</v>
      </c>
      <c r="DQ10" s="54">
        <v>39.28490869770412</v>
      </c>
      <c r="DR10" s="54">
        <v>80.2769600099397</v>
      </c>
      <c r="DS10" s="54">
        <v>58.76156234943437</v>
      </c>
      <c r="DT10" s="54">
        <v>27.972027972027973</v>
      </c>
      <c r="DU10" s="54">
        <v>72.46376811594203</v>
      </c>
      <c r="DV10" s="54">
        <v>40.363269424823415</v>
      </c>
      <c r="DW10" s="46">
        <v>17.4</v>
      </c>
      <c r="DX10" s="46">
        <v>0.2</v>
      </c>
      <c r="DY10" s="46">
        <v>5.8</v>
      </c>
      <c r="DZ10" s="46">
        <v>36.7</v>
      </c>
      <c r="EA10" s="46">
        <v>22.75</v>
      </c>
      <c r="EB10" s="46">
        <v>0.2</v>
      </c>
      <c r="EC10" s="46">
        <v>11.4</v>
      </c>
      <c r="ED10" s="46">
        <v>31.8</v>
      </c>
      <c r="EE10" s="46">
        <v>11.75</v>
      </c>
      <c r="EF10" s="46">
        <v>0.3</v>
      </c>
      <c r="EG10" s="46">
        <v>0</v>
      </c>
      <c r="EH10" s="46">
        <v>41.8</v>
      </c>
      <c r="EI10" s="58">
        <v>74.28</v>
      </c>
      <c r="EJ10" s="58">
        <v>55.04</v>
      </c>
      <c r="EK10" s="58">
        <v>69.38</v>
      </c>
      <c r="EL10" s="58">
        <v>50.3</v>
      </c>
      <c r="EM10" s="58">
        <v>79.38</v>
      </c>
      <c r="EN10" s="58">
        <v>59.96</v>
      </c>
      <c r="EO10" s="58">
        <v>39.23</v>
      </c>
      <c r="EP10" s="58">
        <v>61.09</v>
      </c>
      <c r="EQ10" s="58">
        <v>67.31</v>
      </c>
      <c r="ER10" s="58">
        <v>41.15</v>
      </c>
      <c r="ES10" s="58">
        <v>59.92</v>
      </c>
      <c r="ET10" s="58">
        <v>68.55</v>
      </c>
      <c r="EU10" s="58">
        <v>37.24</v>
      </c>
      <c r="EV10" s="58">
        <v>62.31</v>
      </c>
      <c r="EW10" s="58">
        <v>66.03</v>
      </c>
      <c r="EX10" s="56">
        <v>0</v>
      </c>
      <c r="EY10" s="56">
        <v>0</v>
      </c>
      <c r="EZ10" s="56">
        <v>0</v>
      </c>
      <c r="FA10" s="59">
        <v>0</v>
      </c>
      <c r="FB10" s="59">
        <v>0</v>
      </c>
      <c r="FC10" s="59">
        <v>0</v>
      </c>
      <c r="FD10" s="59">
        <v>0</v>
      </c>
      <c r="FE10" s="59">
        <v>0</v>
      </c>
      <c r="FF10" s="59">
        <v>0</v>
      </c>
      <c r="FG10" s="59">
        <v>0</v>
      </c>
      <c r="FH10" s="59">
        <v>0</v>
      </c>
      <c r="FI10" s="59">
        <v>0</v>
      </c>
      <c r="FJ10" s="56">
        <v>0</v>
      </c>
      <c r="FK10" s="56">
        <v>0</v>
      </c>
      <c r="FL10" s="56">
        <v>0</v>
      </c>
      <c r="FM10" s="46">
        <v>0</v>
      </c>
      <c r="FN10" s="46">
        <v>0</v>
      </c>
      <c r="FO10" s="46">
        <v>0</v>
      </c>
      <c r="FP10" s="46">
        <v>0</v>
      </c>
      <c r="FQ10" s="46">
        <v>0</v>
      </c>
      <c r="FR10" s="46">
        <v>0</v>
      </c>
      <c r="FS10" s="46">
        <v>0</v>
      </c>
      <c r="FT10" s="46">
        <v>0</v>
      </c>
      <c r="FU10" s="46">
        <v>0</v>
      </c>
      <c r="FV10" s="120">
        <v>5</v>
      </c>
      <c r="FW10" s="120">
        <v>11</v>
      </c>
      <c r="FX10" s="121">
        <f t="shared" si="0"/>
        <v>45.45454545454545</v>
      </c>
      <c r="FY10" s="122"/>
      <c r="FZ10" s="63">
        <v>1</v>
      </c>
    </row>
    <row r="11" spans="1:182" ht="11.25">
      <c r="A11" s="95">
        <v>12303</v>
      </c>
      <c r="B11" s="63">
        <v>12303</v>
      </c>
      <c r="C11" s="63">
        <v>9</v>
      </c>
      <c r="D11" s="29" t="s">
        <v>29</v>
      </c>
      <c r="E11" s="29" t="s">
        <v>34</v>
      </c>
      <c r="F11" s="47">
        <v>10995.9</v>
      </c>
      <c r="G11" s="96">
        <v>730</v>
      </c>
      <c r="H11" s="99">
        <f t="shared" si="1"/>
        <v>0.06638838112387345</v>
      </c>
      <c r="I11" s="97">
        <f t="shared" si="2"/>
        <v>0.0043121594686190865</v>
      </c>
      <c r="J11" s="58">
        <f t="shared" si="3"/>
        <v>0.46170095692266827</v>
      </c>
      <c r="K11" s="96">
        <v>706</v>
      </c>
      <c r="L11" s="46">
        <f t="shared" si="4"/>
        <v>96.71232876712328</v>
      </c>
      <c r="M11" s="96">
        <v>24</v>
      </c>
      <c r="N11" s="46">
        <f t="shared" si="5"/>
        <v>3.287671232876712</v>
      </c>
      <c r="O11" s="46">
        <f>+K11*100/M11</f>
        <v>2941.6666666666665</v>
      </c>
      <c r="P11" s="96">
        <v>1</v>
      </c>
      <c r="Q11" s="46">
        <f t="shared" si="6"/>
        <v>0.136986301369863</v>
      </c>
      <c r="R11" s="96">
        <v>692</v>
      </c>
      <c r="S11" s="46">
        <f t="shared" si="7"/>
        <v>94.79452054794521</v>
      </c>
      <c r="T11" s="96">
        <v>37</v>
      </c>
      <c r="U11" s="46">
        <f t="shared" si="8"/>
        <v>5.068493150684931</v>
      </c>
      <c r="V11" s="46">
        <f t="shared" si="9"/>
        <v>5.491329479768786</v>
      </c>
      <c r="W11" s="46">
        <f>+T11/P11*100</f>
        <v>3700</v>
      </c>
      <c r="X11" s="96">
        <v>1305</v>
      </c>
      <c r="Y11" s="97">
        <f t="shared" si="10"/>
        <v>0.007035383287681513</v>
      </c>
      <c r="Z11" s="58">
        <f t="shared" si="11"/>
        <v>0.8002698227754952</v>
      </c>
      <c r="AC11" s="98" t="s">
        <v>56</v>
      </c>
      <c r="AD11" s="98" t="s">
        <v>56</v>
      </c>
      <c r="AE11" s="98" t="s">
        <v>56</v>
      </c>
      <c r="AF11" s="98" t="s">
        <v>56</v>
      </c>
      <c r="AG11" s="97">
        <v>0.717</v>
      </c>
      <c r="AP11" s="97">
        <v>0.5177922</v>
      </c>
      <c r="AQ11" s="110"/>
      <c r="AR11" s="110"/>
      <c r="AT11" s="58">
        <v>0.50878</v>
      </c>
      <c r="BB11" s="112"/>
      <c r="BC11" s="31"/>
      <c r="BD11" s="103">
        <v>66.39</v>
      </c>
      <c r="BE11" s="103">
        <v>21.85</v>
      </c>
      <c r="BF11" s="103">
        <v>11.76</v>
      </c>
      <c r="BT11" s="98"/>
      <c r="BU11" s="105">
        <v>0</v>
      </c>
      <c r="BV11" s="105">
        <v>0</v>
      </c>
      <c r="BW11" s="27">
        <v>0</v>
      </c>
      <c r="BX11" s="27">
        <v>0</v>
      </c>
      <c r="BY11" s="27">
        <v>27.3</v>
      </c>
      <c r="BZ11" s="27">
        <v>0</v>
      </c>
      <c r="CA11" s="39">
        <v>0</v>
      </c>
      <c r="CB11" s="39">
        <v>145.5604075691412</v>
      </c>
      <c r="CC11" s="106" t="s">
        <v>53</v>
      </c>
      <c r="CD11" s="98">
        <v>150</v>
      </c>
      <c r="CE11" s="42">
        <v>49</v>
      </c>
      <c r="CF11" s="107">
        <v>6.712328767123288</v>
      </c>
      <c r="CG11" s="42">
        <v>9</v>
      </c>
      <c r="CH11" s="46">
        <v>1.2328767123287672</v>
      </c>
      <c r="CR11" s="94">
        <v>555.5134712016766</v>
      </c>
      <c r="CS11" s="94">
        <v>3.0303030303030303</v>
      </c>
      <c r="CT11" s="29"/>
      <c r="CU11" s="29"/>
      <c r="CV11" s="46">
        <v>0</v>
      </c>
      <c r="CW11" s="46">
        <v>0</v>
      </c>
      <c r="CX11" s="46">
        <v>0</v>
      </c>
      <c r="CY11" s="53">
        <v>291.2621359223301</v>
      </c>
      <c r="CZ11" s="53">
        <v>222.22222222222223</v>
      </c>
      <c r="DA11" s="53">
        <v>284.4638949671773</v>
      </c>
      <c r="DB11" s="53">
        <v>269.2421739274098</v>
      </c>
      <c r="DC11" s="53">
        <v>141.76198033528522</v>
      </c>
      <c r="DD11" s="53">
        <v>208.67219758889402</v>
      </c>
      <c r="DE11" s="54">
        <v>48.80368026399262</v>
      </c>
      <c r="DF11" s="54">
        <v>0</v>
      </c>
      <c r="DG11" s="54">
        <v>25.615468232557976</v>
      </c>
      <c r="DH11" s="54">
        <v>48.54368932038835</v>
      </c>
      <c r="DI11" s="54">
        <v>0</v>
      </c>
      <c r="DJ11" s="54">
        <v>43.7636761487965</v>
      </c>
      <c r="DK11" s="54">
        <v>33.47383398904893</v>
      </c>
      <c r="DL11" s="54">
        <v>0</v>
      </c>
      <c r="DM11" s="54">
        <v>17.56932933193212</v>
      </c>
      <c r="DN11" s="54">
        <v>24.271844660194176</v>
      </c>
      <c r="DO11" s="54">
        <v>0</v>
      </c>
      <c r="DP11" s="54">
        <v>21.88183807439825</v>
      </c>
      <c r="DQ11" s="54">
        <v>153.49082568531935</v>
      </c>
      <c r="DR11" s="54">
        <v>0</v>
      </c>
      <c r="DS11" s="54">
        <v>80.56235406968335</v>
      </c>
      <c r="DT11" s="54">
        <v>194.1747572815534</v>
      </c>
      <c r="DU11" s="54">
        <v>0</v>
      </c>
      <c r="DV11" s="54">
        <v>175.054704595186</v>
      </c>
      <c r="DW11" s="46">
        <v>15.2</v>
      </c>
      <c r="DX11" s="46">
        <v>0.2</v>
      </c>
      <c r="DY11" s="46">
        <v>7.5</v>
      </c>
      <c r="DZ11" s="46">
        <v>39.3</v>
      </c>
      <c r="EA11" s="46">
        <v>29.5</v>
      </c>
      <c r="EB11" s="46">
        <v>0.3</v>
      </c>
      <c r="EC11" s="46">
        <v>14.8</v>
      </c>
      <c r="ED11" s="46">
        <v>71.4</v>
      </c>
      <c r="EE11" s="46">
        <v>0.25</v>
      </c>
      <c r="EF11" s="46">
        <v>0</v>
      </c>
      <c r="EG11" s="46">
        <v>0</v>
      </c>
      <c r="EH11" s="46">
        <v>6</v>
      </c>
      <c r="EI11" s="58">
        <v>72.48</v>
      </c>
      <c r="EJ11" s="58">
        <v>53.33</v>
      </c>
      <c r="EK11" s="58">
        <v>65.6</v>
      </c>
      <c r="EL11" s="58">
        <v>46.57</v>
      </c>
      <c r="EM11" s="58">
        <v>79.63</v>
      </c>
      <c r="EN11" s="58">
        <v>60.36</v>
      </c>
      <c r="EO11" s="58">
        <v>39.93</v>
      </c>
      <c r="EP11" s="58">
        <v>53.31</v>
      </c>
      <c r="EQ11" s="58">
        <v>59.54</v>
      </c>
      <c r="ER11" s="58">
        <v>42.27</v>
      </c>
      <c r="ES11" s="58">
        <v>44.26</v>
      </c>
      <c r="ET11" s="58">
        <v>52.89</v>
      </c>
      <c r="EU11" s="58">
        <v>37.49</v>
      </c>
      <c r="EV11" s="58">
        <v>62.73</v>
      </c>
      <c r="EW11" s="58">
        <v>66.45</v>
      </c>
      <c r="EX11" s="56">
        <v>0</v>
      </c>
      <c r="EY11" s="56">
        <v>0</v>
      </c>
      <c r="EZ11" s="56">
        <v>0</v>
      </c>
      <c r="FA11" s="59">
        <v>0</v>
      </c>
      <c r="FB11" s="59">
        <v>0</v>
      </c>
      <c r="FC11" s="59">
        <v>0</v>
      </c>
      <c r="FD11" s="59">
        <v>0</v>
      </c>
      <c r="FE11" s="59">
        <v>0</v>
      </c>
      <c r="FF11" s="59">
        <v>0</v>
      </c>
      <c r="FG11" s="59">
        <v>0</v>
      </c>
      <c r="FH11" s="59">
        <v>0</v>
      </c>
      <c r="FI11" s="59">
        <v>0</v>
      </c>
      <c r="FJ11" s="56">
        <v>0</v>
      </c>
      <c r="FK11" s="56">
        <v>0</v>
      </c>
      <c r="FL11" s="56">
        <v>0</v>
      </c>
      <c r="FM11" s="46">
        <v>0</v>
      </c>
      <c r="FN11" s="46">
        <v>0</v>
      </c>
      <c r="FO11" s="46">
        <v>0</v>
      </c>
      <c r="FP11" s="46">
        <v>0</v>
      </c>
      <c r="FQ11" s="46">
        <v>0</v>
      </c>
      <c r="FR11" s="46">
        <v>0</v>
      </c>
      <c r="FS11" s="46">
        <v>0</v>
      </c>
      <c r="FT11" s="46">
        <v>0</v>
      </c>
      <c r="FU11" s="46">
        <v>0</v>
      </c>
      <c r="FV11" s="120">
        <v>10</v>
      </c>
      <c r="FW11" s="120">
        <v>13</v>
      </c>
      <c r="FX11" s="121">
        <f t="shared" si="0"/>
        <v>76.92307692307693</v>
      </c>
      <c r="FY11" s="122"/>
      <c r="FZ11" s="63">
        <v>3</v>
      </c>
    </row>
    <row r="12" spans="1:182" ht="11.25">
      <c r="A12" s="95">
        <v>12401</v>
      </c>
      <c r="B12" s="63">
        <v>12401</v>
      </c>
      <c r="C12" s="63">
        <v>10</v>
      </c>
      <c r="D12" s="29" t="s">
        <v>30</v>
      </c>
      <c r="E12" s="29" t="s">
        <v>35</v>
      </c>
      <c r="F12" s="47">
        <v>48974.2</v>
      </c>
      <c r="G12" s="96">
        <v>20855</v>
      </c>
      <c r="H12" s="99">
        <f t="shared" si="1"/>
        <v>0.42583646083039645</v>
      </c>
      <c r="I12" s="97">
        <f t="shared" si="2"/>
        <v>0.12319189824390554</v>
      </c>
      <c r="J12" s="58">
        <f t="shared" si="3"/>
        <v>13.190100625509926</v>
      </c>
      <c r="K12" s="96">
        <v>11266</v>
      </c>
      <c r="L12" s="46">
        <f t="shared" si="4"/>
        <v>54.02061855670103</v>
      </c>
      <c r="M12" s="96">
        <v>9589</v>
      </c>
      <c r="N12" s="46">
        <f t="shared" si="5"/>
        <v>45.97938144329897</v>
      </c>
      <c r="O12" s="46">
        <f>+K12*100/M12</f>
        <v>117.48878923766816</v>
      </c>
      <c r="P12" s="96">
        <v>4585</v>
      </c>
      <c r="Q12" s="46">
        <f t="shared" si="6"/>
        <v>21.985135459122514</v>
      </c>
      <c r="R12" s="96">
        <v>14237</v>
      </c>
      <c r="S12" s="46">
        <f t="shared" si="7"/>
        <v>68.26660273315751</v>
      </c>
      <c r="T12" s="96">
        <v>2033</v>
      </c>
      <c r="U12" s="46">
        <f t="shared" si="8"/>
        <v>9.748261807719972</v>
      </c>
      <c r="V12" s="46">
        <f t="shared" si="9"/>
        <v>46.48451218655616</v>
      </c>
      <c r="W12" s="46">
        <f>+T12/P12*100</f>
        <v>44.340239912758996</v>
      </c>
      <c r="X12" s="96">
        <v>22451</v>
      </c>
      <c r="Y12" s="97">
        <f t="shared" si="10"/>
        <v>0.12103554803964571</v>
      </c>
      <c r="Z12" s="58">
        <f t="shared" si="11"/>
        <v>13.767707119641871</v>
      </c>
      <c r="AA12" s="46">
        <v>7.6</v>
      </c>
      <c r="AB12" s="46">
        <v>17.8</v>
      </c>
      <c r="AC12" s="98">
        <v>136.19</v>
      </c>
      <c r="AD12" s="98">
        <v>52.45</v>
      </c>
      <c r="AE12" s="98">
        <v>0</v>
      </c>
      <c r="AF12" s="98" t="s">
        <v>54</v>
      </c>
      <c r="AG12" s="97">
        <v>0.699</v>
      </c>
      <c r="AH12" s="97">
        <v>0.774</v>
      </c>
      <c r="AI12" s="99">
        <v>0.7082632548361589</v>
      </c>
      <c r="AJ12" s="99">
        <v>0.5290430145972203</v>
      </c>
      <c r="AK12" s="99">
        <v>0.9128964886613021</v>
      </c>
      <c r="AL12" s="99">
        <v>0.8908438674410659</v>
      </c>
      <c r="AM12" s="99">
        <v>0.7602616563839368</v>
      </c>
      <c r="AN12" s="57">
        <v>64</v>
      </c>
      <c r="AO12" s="57">
        <v>6</v>
      </c>
      <c r="AP12" s="97">
        <v>0.2047451</v>
      </c>
      <c r="AQ12" s="100">
        <v>488342.3872565767</v>
      </c>
      <c r="AR12" s="100">
        <v>494925.6600614964</v>
      </c>
      <c r="AS12" s="96">
        <v>219791.2582</v>
      </c>
      <c r="AT12" s="58">
        <v>0.52068</v>
      </c>
      <c r="AU12" s="101">
        <v>1.8550106609808101</v>
      </c>
      <c r="AV12" s="101">
        <v>8.859275053304904</v>
      </c>
      <c r="AW12" s="101">
        <v>10.714285714285714</v>
      </c>
      <c r="AX12" s="68">
        <v>89.28571428571429</v>
      </c>
      <c r="AY12" s="102">
        <v>31.9</v>
      </c>
      <c r="AZ12" s="101">
        <v>53.36022379806128</v>
      </c>
      <c r="BA12" s="22">
        <f>100-BB12</f>
        <v>96.58619848817362</v>
      </c>
      <c r="BB12" s="22">
        <v>3.413801511826384</v>
      </c>
      <c r="BC12" s="31">
        <v>3.157766398439405</v>
      </c>
      <c r="BD12" s="103">
        <v>21.98</v>
      </c>
      <c r="BE12" s="103">
        <v>18.82</v>
      </c>
      <c r="BF12" s="103">
        <v>59.21</v>
      </c>
      <c r="BG12" s="46">
        <v>23.3</v>
      </c>
      <c r="BH12" s="104">
        <v>31.9</v>
      </c>
      <c r="BI12" s="23">
        <v>97.24155877951988</v>
      </c>
      <c r="BJ12" s="24">
        <v>96.5</v>
      </c>
      <c r="BK12" s="22">
        <v>8.846564289432587</v>
      </c>
      <c r="BL12" s="25">
        <v>8.27</v>
      </c>
      <c r="BM12" s="25">
        <v>72.73042874500955</v>
      </c>
      <c r="BN12" s="27">
        <v>4.065596173556543</v>
      </c>
      <c r="BO12" s="27">
        <v>0.0683293474547318</v>
      </c>
      <c r="BP12" s="27">
        <v>0.05124701059104886</v>
      </c>
      <c r="BQ12" s="27">
        <v>89.95558592415442</v>
      </c>
      <c r="BR12" s="27">
        <v>83.84010932695593</v>
      </c>
      <c r="BS12" s="27">
        <v>30.338230269900922</v>
      </c>
      <c r="BT12" s="98">
        <v>4.59</v>
      </c>
      <c r="BU12" s="105">
        <v>0.9615384615384616</v>
      </c>
      <c r="BV12" s="105">
        <v>20.192307692307693</v>
      </c>
      <c r="BW12" s="27">
        <v>0.8</v>
      </c>
      <c r="BX12" s="27">
        <v>0.2</v>
      </c>
      <c r="BY12" s="27">
        <v>32.1</v>
      </c>
      <c r="BZ12" s="27">
        <v>15.9</v>
      </c>
      <c r="CA12" s="39">
        <v>748.9369926555856</v>
      </c>
      <c r="CB12" s="39">
        <v>1662.1569385388482</v>
      </c>
      <c r="CC12" s="106" t="s">
        <v>52</v>
      </c>
      <c r="CD12" s="98"/>
      <c r="CE12" s="42">
        <v>13421</v>
      </c>
      <c r="CF12" s="107">
        <v>64.35387197314793</v>
      </c>
      <c r="CG12" s="42">
        <v>2820</v>
      </c>
      <c r="CH12" s="46">
        <v>13.52193718532726</v>
      </c>
      <c r="CK12" s="27">
        <v>76.50487494701144</v>
      </c>
      <c r="CL12" s="27">
        <v>3.2270029673590503</v>
      </c>
      <c r="CM12" s="27">
        <v>13.194150063586266</v>
      </c>
      <c r="CN12" s="46">
        <v>14.577151335311573</v>
      </c>
      <c r="CO12" s="46">
        <v>9.461426491994178</v>
      </c>
      <c r="CP12" s="27">
        <v>61.29032258064516</v>
      </c>
      <c r="CQ12" s="27">
        <v>50.32541244135008</v>
      </c>
      <c r="CR12" s="94">
        <v>83.22814079909155</v>
      </c>
      <c r="CS12" s="94">
        <v>1.2613521695257315</v>
      </c>
      <c r="CT12" s="46">
        <v>57.13715046604527</v>
      </c>
      <c r="CU12" s="46">
        <v>5.978695073235686</v>
      </c>
      <c r="CV12" s="46">
        <v>5.5035773252614195</v>
      </c>
      <c r="CW12" s="46">
        <v>5.5035773252614195</v>
      </c>
      <c r="CX12" s="46">
        <v>11.007154650522839</v>
      </c>
      <c r="CY12" s="53">
        <v>833.252779120348</v>
      </c>
      <c r="CZ12" s="53">
        <v>593.0825111135206</v>
      </c>
      <c r="DA12" s="53">
        <v>720.0531479967294</v>
      </c>
      <c r="DB12" s="53">
        <v>723.2906534624263</v>
      </c>
      <c r="DC12" s="53">
        <v>535.3286774064837</v>
      </c>
      <c r="DD12" s="53">
        <v>633.9838198167608</v>
      </c>
      <c r="DE12" s="54">
        <v>201.38120599198862</v>
      </c>
      <c r="DF12" s="54">
        <v>157.37285612290478</v>
      </c>
      <c r="DG12" s="54">
        <v>180.47141102575156</v>
      </c>
      <c r="DH12" s="54">
        <v>240.6959884001933</v>
      </c>
      <c r="DI12" s="54">
        <v>176.7320828363873</v>
      </c>
      <c r="DJ12" s="54">
        <v>210.54783319705643</v>
      </c>
      <c r="DK12" s="54">
        <v>163.75951629204528</v>
      </c>
      <c r="DL12" s="54">
        <v>127.05456636657487</v>
      </c>
      <c r="DM12" s="54">
        <v>146.31980361318494</v>
      </c>
      <c r="DN12" s="54">
        <v>194.29676172063802</v>
      </c>
      <c r="DO12" s="54">
        <v>139.86772199934947</v>
      </c>
      <c r="DP12" s="54">
        <v>168.64268192968112</v>
      </c>
      <c r="DQ12" s="54">
        <v>108.06296535174901</v>
      </c>
      <c r="DR12" s="54">
        <v>22.897854482174715</v>
      </c>
      <c r="DS12" s="54">
        <v>67.5982578165397</v>
      </c>
      <c r="DT12" s="54">
        <v>110.19816336394395</v>
      </c>
      <c r="DU12" s="54">
        <v>23.85340995337743</v>
      </c>
      <c r="DV12" s="54">
        <v>69.5012264922322</v>
      </c>
      <c r="DW12" s="46">
        <v>1030.8</v>
      </c>
      <c r="DX12" s="46">
        <v>14.8</v>
      </c>
      <c r="DY12" s="46">
        <v>4.9</v>
      </c>
      <c r="DZ12" s="46">
        <v>104</v>
      </c>
      <c r="EA12" s="46">
        <v>1452.55</v>
      </c>
      <c r="EB12" s="46">
        <v>15.5</v>
      </c>
      <c r="EC12" s="46">
        <v>8.4</v>
      </c>
      <c r="ED12" s="46">
        <v>141.8</v>
      </c>
      <c r="EE12" s="46">
        <v>592.15</v>
      </c>
      <c r="EF12" s="46">
        <v>13.1</v>
      </c>
      <c r="EG12" s="46">
        <v>1.3</v>
      </c>
      <c r="EH12" s="46">
        <v>64.7</v>
      </c>
      <c r="EI12" s="58">
        <v>71.44</v>
      </c>
      <c r="EJ12" s="58">
        <v>54.16</v>
      </c>
      <c r="EK12" s="58">
        <v>65.48</v>
      </c>
      <c r="EL12" s="58">
        <v>49.77</v>
      </c>
      <c r="EM12" s="58">
        <v>77.63</v>
      </c>
      <c r="EN12" s="58">
        <v>58.72</v>
      </c>
      <c r="EO12" s="58">
        <v>54.02</v>
      </c>
      <c r="EP12" s="58">
        <v>56.7</v>
      </c>
      <c r="EQ12" s="58">
        <v>60.87</v>
      </c>
      <c r="ER12" s="58">
        <v>49.77</v>
      </c>
      <c r="ES12" s="58">
        <v>52.34</v>
      </c>
      <c r="ET12" s="58">
        <v>59.95</v>
      </c>
      <c r="EU12" s="58">
        <v>58.45</v>
      </c>
      <c r="EV12" s="58">
        <v>61.23</v>
      </c>
      <c r="EW12" s="58">
        <v>61.83</v>
      </c>
      <c r="EX12" s="56">
        <v>9.430540442509974</v>
      </c>
      <c r="EY12" s="56">
        <v>10.48951048951049</v>
      </c>
      <c r="EZ12" s="56">
        <v>8.289374529012811</v>
      </c>
      <c r="FA12" s="59">
        <v>11.023622047244094</v>
      </c>
      <c r="FB12" s="59">
        <v>9.9882491186839</v>
      </c>
      <c r="FC12" s="59">
        <v>7.142857142857142</v>
      </c>
      <c r="FD12" s="59">
        <v>15.974440894568689</v>
      </c>
      <c r="FE12" s="59">
        <v>11.312217194570135</v>
      </c>
      <c r="FF12" s="59">
        <v>8.583690987124463</v>
      </c>
      <c r="FG12" s="59">
        <v>9.316770186335404</v>
      </c>
      <c r="FH12" s="59">
        <v>8.557457212713937</v>
      </c>
      <c r="FI12" s="59">
        <v>5.347593582887701</v>
      </c>
      <c r="FJ12" s="56">
        <v>10.155966630395358</v>
      </c>
      <c r="FK12" s="56">
        <v>13.286713286713287</v>
      </c>
      <c r="FL12" s="56">
        <v>6.782215523737754</v>
      </c>
      <c r="FM12" s="46">
        <v>9.448818897637794</v>
      </c>
      <c r="FN12" s="46">
        <v>9.9882491186839</v>
      </c>
      <c r="FO12" s="46">
        <v>11.904761904761903</v>
      </c>
      <c r="FP12" s="46">
        <v>12.779552715654951</v>
      </c>
      <c r="FQ12" s="46">
        <v>13.574660633484163</v>
      </c>
      <c r="FR12" s="46">
        <v>12.875536480686696</v>
      </c>
      <c r="FS12" s="46">
        <v>6.211180124223602</v>
      </c>
      <c r="FT12" s="46">
        <v>6.112469437652813</v>
      </c>
      <c r="FU12" s="46">
        <v>10.695187165775401</v>
      </c>
      <c r="FV12" s="120">
        <v>1184</v>
      </c>
      <c r="FW12" s="120">
        <v>1409</v>
      </c>
      <c r="FX12" s="121">
        <f t="shared" si="0"/>
        <v>84.03122782114976</v>
      </c>
      <c r="FY12" s="122">
        <v>0.7771271780130047</v>
      </c>
      <c r="FZ12" s="63">
        <v>4</v>
      </c>
    </row>
    <row r="13" spans="1:182" ht="11.25">
      <c r="A13" s="95">
        <v>12402</v>
      </c>
      <c r="B13" s="63">
        <v>12402</v>
      </c>
      <c r="C13" s="63">
        <v>11</v>
      </c>
      <c r="D13" s="29" t="s">
        <v>31</v>
      </c>
      <c r="E13" s="29" t="s">
        <v>35</v>
      </c>
      <c r="F13" s="47">
        <v>6469.7</v>
      </c>
      <c r="G13" s="96">
        <v>1047</v>
      </c>
      <c r="H13" s="99">
        <f t="shared" si="1"/>
        <v>0.16183130593381456</v>
      </c>
      <c r="I13" s="97">
        <f t="shared" si="2"/>
        <v>0.006184699950197512</v>
      </c>
      <c r="J13" s="58">
        <f t="shared" si="3"/>
        <v>0.6621930162986762</v>
      </c>
      <c r="K13" s="96">
        <v>768</v>
      </c>
      <c r="L13" s="46">
        <f t="shared" si="4"/>
        <v>73.35243553008596</v>
      </c>
      <c r="M13" s="96">
        <v>279</v>
      </c>
      <c r="N13" s="46">
        <f t="shared" si="5"/>
        <v>26.64756446991404</v>
      </c>
      <c r="O13" s="46">
        <f>+K13*100/M13</f>
        <v>275.26881720430106</v>
      </c>
      <c r="P13" s="96">
        <v>122</v>
      </c>
      <c r="Q13" s="46">
        <f t="shared" si="6"/>
        <v>11.652340019102196</v>
      </c>
      <c r="R13" s="96">
        <v>904</v>
      </c>
      <c r="S13" s="46">
        <f t="shared" si="7"/>
        <v>86.34192932187202</v>
      </c>
      <c r="T13" s="96">
        <v>21</v>
      </c>
      <c r="U13" s="46">
        <f t="shared" si="8"/>
        <v>2.005730659025788</v>
      </c>
      <c r="V13" s="46">
        <f t="shared" si="9"/>
        <v>15.81858407079646</v>
      </c>
      <c r="W13" s="46">
        <f>+T13/P13*100</f>
        <v>17.21311475409836</v>
      </c>
      <c r="X13" s="96">
        <v>1525</v>
      </c>
      <c r="Y13" s="97">
        <f t="shared" si="10"/>
        <v>0.008221424914723607</v>
      </c>
      <c r="Z13" s="58">
        <f t="shared" si="11"/>
        <v>0.9351812105230882</v>
      </c>
      <c r="AC13" s="98">
        <v>977</v>
      </c>
      <c r="AD13" s="98">
        <v>81.22</v>
      </c>
      <c r="AE13" s="98">
        <v>2.27</v>
      </c>
      <c r="AF13" s="98" t="s">
        <v>54</v>
      </c>
      <c r="AG13" s="97">
        <v>0.73</v>
      </c>
      <c r="AP13" s="97">
        <v>0.4919642</v>
      </c>
      <c r="AT13" s="58">
        <v>0.50413</v>
      </c>
      <c r="BA13" s="112"/>
      <c r="BB13" s="112"/>
      <c r="BC13" s="31"/>
      <c r="BD13" s="103">
        <v>29.6</v>
      </c>
      <c r="BE13" s="103">
        <v>17.69</v>
      </c>
      <c r="BF13" s="103">
        <v>52.71</v>
      </c>
      <c r="BT13" s="98">
        <v>0</v>
      </c>
      <c r="BU13" s="105"/>
      <c r="BV13" s="105"/>
      <c r="BW13" s="27">
        <v>0</v>
      </c>
      <c r="BX13" s="27">
        <v>0</v>
      </c>
      <c r="BY13" s="27">
        <v>14.3</v>
      </c>
      <c r="BZ13" s="27">
        <v>14.3</v>
      </c>
      <c r="CA13" s="39">
        <v>0</v>
      </c>
      <c r="CB13" s="39">
        <v>1884.9206349206347</v>
      </c>
      <c r="CC13" s="106" t="s">
        <v>53</v>
      </c>
      <c r="CD13" s="98">
        <v>60</v>
      </c>
      <c r="CE13" s="42">
        <v>135</v>
      </c>
      <c r="CF13" s="107">
        <v>12.893982808022923</v>
      </c>
      <c r="CG13" s="42">
        <v>35</v>
      </c>
      <c r="CH13" s="46">
        <v>3.3428844317096464</v>
      </c>
      <c r="CR13" s="94">
        <v>117.79623439094719</v>
      </c>
      <c r="CS13" s="94">
        <v>9.090909090909092</v>
      </c>
      <c r="CT13" s="29"/>
      <c r="CU13" s="29"/>
      <c r="CV13" s="46">
        <v>0</v>
      </c>
      <c r="CW13" s="46">
        <v>0</v>
      </c>
      <c r="CX13" s="46">
        <v>0</v>
      </c>
      <c r="CY13" s="53">
        <v>224.52504317789294</v>
      </c>
      <c r="CZ13" s="53">
        <v>48.07692307692308</v>
      </c>
      <c r="DA13" s="53">
        <v>177.89072426937736</v>
      </c>
      <c r="DB13" s="53">
        <v>227.90726234987662</v>
      </c>
      <c r="DC13" s="53">
        <v>425.2859410058557</v>
      </c>
      <c r="DD13" s="53">
        <v>321.6882769455331</v>
      </c>
      <c r="DE13" s="54">
        <v>159.077925076216</v>
      </c>
      <c r="DF13" s="54">
        <v>0</v>
      </c>
      <c r="DG13" s="54">
        <v>83.49484125477886</v>
      </c>
      <c r="DH13" s="54">
        <v>138.1692573402418</v>
      </c>
      <c r="DI13" s="54">
        <v>0</v>
      </c>
      <c r="DJ13" s="54">
        <v>101.65184243964421</v>
      </c>
      <c r="DK13" s="54">
        <v>0</v>
      </c>
      <c r="DL13" s="54">
        <v>425.2859410058557</v>
      </c>
      <c r="DM13" s="54">
        <v>202.06714986836548</v>
      </c>
      <c r="DN13" s="54">
        <v>0</v>
      </c>
      <c r="DO13" s="54">
        <v>48.07692307692308</v>
      </c>
      <c r="DP13" s="54">
        <v>12.706480304955527</v>
      </c>
      <c r="DQ13" s="54">
        <v>68.82933727366063</v>
      </c>
      <c r="DR13" s="54">
        <v>0</v>
      </c>
      <c r="DS13" s="54">
        <v>36.12628582238879</v>
      </c>
      <c r="DT13" s="54">
        <v>86.35578583765111</v>
      </c>
      <c r="DU13" s="54">
        <v>0</v>
      </c>
      <c r="DV13" s="54">
        <v>63.53240152477764</v>
      </c>
      <c r="DW13" s="46">
        <v>17.2</v>
      </c>
      <c r="DX13" s="46">
        <v>0.3</v>
      </c>
      <c r="DY13" s="46">
        <v>8.6</v>
      </c>
      <c r="DZ13" s="46">
        <v>29.7</v>
      </c>
      <c r="EA13" s="46">
        <v>33.75</v>
      </c>
      <c r="EB13" s="46">
        <v>0.4</v>
      </c>
      <c r="EC13" s="46">
        <v>16.9</v>
      </c>
      <c r="ED13" s="46">
        <v>58.3</v>
      </c>
      <c r="EE13" s="46">
        <v>0</v>
      </c>
      <c r="EF13" s="46">
        <v>0</v>
      </c>
      <c r="EG13" s="46">
        <v>0</v>
      </c>
      <c r="EH13" s="46">
        <v>0</v>
      </c>
      <c r="EI13" s="58">
        <v>72.92</v>
      </c>
      <c r="EJ13" s="58">
        <v>53.78</v>
      </c>
      <c r="EK13" s="58">
        <v>66.97</v>
      </c>
      <c r="EL13" s="58">
        <v>47.92</v>
      </c>
      <c r="EM13" s="58">
        <v>79.1</v>
      </c>
      <c r="EN13" s="58">
        <v>59.88</v>
      </c>
      <c r="EO13" s="58">
        <v>48.65</v>
      </c>
      <c r="EP13" s="58">
        <v>57.21</v>
      </c>
      <c r="EQ13" s="58">
        <v>61.38</v>
      </c>
      <c r="ER13" s="58">
        <v>38.13</v>
      </c>
      <c r="ES13" s="58">
        <v>52.18</v>
      </c>
      <c r="ET13" s="58">
        <v>59.79</v>
      </c>
      <c r="EU13" s="58">
        <v>59.6</v>
      </c>
      <c r="EV13" s="58">
        <v>62.44</v>
      </c>
      <c r="EW13" s="58">
        <v>63.04</v>
      </c>
      <c r="EX13" s="56">
        <v>0</v>
      </c>
      <c r="EY13" s="56">
        <v>0</v>
      </c>
      <c r="EZ13" s="56">
        <v>0</v>
      </c>
      <c r="FA13" s="59">
        <v>0</v>
      </c>
      <c r="FB13" s="59">
        <v>0</v>
      </c>
      <c r="FC13" s="59">
        <v>0</v>
      </c>
      <c r="FD13" s="59">
        <v>0</v>
      </c>
      <c r="FE13" s="59">
        <v>0</v>
      </c>
      <c r="FF13" s="59">
        <v>0</v>
      </c>
      <c r="FG13" s="59">
        <v>0</v>
      </c>
      <c r="FH13" s="59">
        <v>0</v>
      </c>
      <c r="FI13" s="59">
        <v>0</v>
      </c>
      <c r="FJ13" s="56">
        <v>0</v>
      </c>
      <c r="FK13" s="56">
        <v>0</v>
      </c>
      <c r="FL13" s="56">
        <v>0</v>
      </c>
      <c r="FM13" s="46">
        <v>0</v>
      </c>
      <c r="FN13" s="46">
        <v>0</v>
      </c>
      <c r="FO13" s="46">
        <v>0</v>
      </c>
      <c r="FP13" s="46">
        <v>0</v>
      </c>
      <c r="FQ13" s="46">
        <v>0</v>
      </c>
      <c r="FR13" s="46">
        <v>0</v>
      </c>
      <c r="FS13" s="46">
        <v>0</v>
      </c>
      <c r="FT13" s="46">
        <v>0</v>
      </c>
      <c r="FU13" s="46">
        <v>0</v>
      </c>
      <c r="FV13" s="120">
        <v>9</v>
      </c>
      <c r="FW13" s="120">
        <v>14</v>
      </c>
      <c r="FX13" s="121">
        <f t="shared" si="0"/>
        <v>64.28571428571429</v>
      </c>
      <c r="FY13" s="122"/>
      <c r="FZ13" s="63">
        <v>3</v>
      </c>
    </row>
    <row r="14" spans="1:177" s="2" customFormat="1" ht="11.25">
      <c r="A14" s="45"/>
      <c r="D14" s="1" t="s">
        <v>36</v>
      </c>
      <c r="F14" s="3">
        <v>756102.4</v>
      </c>
      <c r="G14" s="4">
        <v>16928873</v>
      </c>
      <c r="H14" s="3">
        <v>22.389656480392073</v>
      </c>
      <c r="I14" s="7">
        <v>100</v>
      </c>
      <c r="J14" s="16"/>
      <c r="K14" s="4">
        <v>8379571</v>
      </c>
      <c r="L14" s="5">
        <v>49.498693740569735</v>
      </c>
      <c r="M14" s="4">
        <v>8549302</v>
      </c>
      <c r="N14" s="5">
        <v>50.501306259430265</v>
      </c>
      <c r="O14" s="5">
        <v>98.01468002884914</v>
      </c>
      <c r="P14" s="4">
        <v>3862622</v>
      </c>
      <c r="Q14" s="5">
        <v>22.816769905474512</v>
      </c>
      <c r="R14" s="4">
        <v>11574807</v>
      </c>
      <c r="S14" s="5">
        <v>68.37316931847737</v>
      </c>
      <c r="T14" s="4">
        <v>1491444</v>
      </c>
      <c r="U14" s="5">
        <v>8.810060776048116</v>
      </c>
      <c r="V14" s="5">
        <v>46.256201075318145</v>
      </c>
      <c r="W14" s="5">
        <v>38.61221729695528</v>
      </c>
      <c r="X14" s="4">
        <v>18549096</v>
      </c>
      <c r="Y14" s="7">
        <v>99.9999946089017</v>
      </c>
      <c r="Z14" s="16"/>
      <c r="AA14" s="5">
        <v>12.9</v>
      </c>
      <c r="AB14" s="5">
        <v>6.6</v>
      </c>
      <c r="AG14" s="7">
        <v>0.725</v>
      </c>
      <c r="AH14" s="7"/>
      <c r="AI14" s="30">
        <v>0.7464046558869375</v>
      </c>
      <c r="AJ14" s="30">
        <v>0.4935010151235466</v>
      </c>
      <c r="AK14" s="30">
        <v>0.892</v>
      </c>
      <c r="AL14" s="30">
        <v>0.8551227949955107</v>
      </c>
      <c r="AM14" s="30">
        <v>0.7467571165014988</v>
      </c>
      <c r="AN14" s="1"/>
      <c r="AO14" s="1"/>
      <c r="AP14" s="7"/>
      <c r="AQ14" s="19">
        <v>613206</v>
      </c>
      <c r="AR14" s="19">
        <v>620475</v>
      </c>
      <c r="AS14" s="19">
        <v>195568</v>
      </c>
      <c r="AT14" s="16">
        <v>0.57</v>
      </c>
      <c r="AU14" s="34">
        <v>3.2</v>
      </c>
      <c r="AV14" s="34">
        <v>10.5</v>
      </c>
      <c r="AW14" s="34">
        <v>13.7</v>
      </c>
      <c r="AX14" s="34">
        <v>86.3</v>
      </c>
      <c r="AY14" s="34">
        <v>29.7</v>
      </c>
      <c r="AZ14" s="34">
        <v>57.3</v>
      </c>
      <c r="BA14" s="1">
        <v>92.7</v>
      </c>
      <c r="BB14" s="3">
        <v>7.3</v>
      </c>
      <c r="BC14" s="20">
        <v>6.607664305050578</v>
      </c>
      <c r="BG14" s="5">
        <v>19.909750811372167</v>
      </c>
      <c r="BH14" s="21">
        <v>35.3</v>
      </c>
      <c r="BI14" s="20">
        <v>96.1</v>
      </c>
      <c r="BJ14" s="20">
        <v>95.2</v>
      </c>
      <c r="BK14" s="20">
        <v>10.1</v>
      </c>
      <c r="BL14" s="20">
        <v>9.77</v>
      </c>
      <c r="BM14" s="20">
        <v>74.12537562183195</v>
      </c>
      <c r="BN14" s="21">
        <v>8.708836803498032</v>
      </c>
      <c r="BO14" s="21">
        <v>0.9422498988947828</v>
      </c>
      <c r="BP14" s="21">
        <v>0.8306537184354584</v>
      </c>
      <c r="BQ14" s="21">
        <v>88.53261628944544</v>
      </c>
      <c r="BR14" s="21">
        <v>63.63322577982443</v>
      </c>
      <c r="BS14" s="21">
        <v>33.125850517377415</v>
      </c>
      <c r="BU14" s="16">
        <v>0.9739914304229657</v>
      </c>
      <c r="BV14" s="16">
        <v>21.471336409095745</v>
      </c>
      <c r="BW14" s="21">
        <v>2.4</v>
      </c>
      <c r="BX14" s="21">
        <v>0.3</v>
      </c>
      <c r="BY14" s="21">
        <v>22.2</v>
      </c>
      <c r="BZ14" s="21">
        <v>9.5</v>
      </c>
      <c r="CA14" s="40">
        <v>677</v>
      </c>
      <c r="CB14" s="40">
        <v>2714.7</v>
      </c>
      <c r="CC14" s="36"/>
      <c r="CE14" s="41">
        <v>12613040</v>
      </c>
      <c r="CF14" s="43">
        <v>74.5060820055771</v>
      </c>
      <c r="CG14" s="41">
        <v>2068034</v>
      </c>
      <c r="CH14" s="5">
        <v>12.2</v>
      </c>
      <c r="CI14" s="19">
        <v>11900887</v>
      </c>
      <c r="CJ14" s="5">
        <v>70.2993459753641</v>
      </c>
      <c r="CK14" s="3">
        <v>76.8</v>
      </c>
      <c r="CL14" s="3">
        <v>13.5</v>
      </c>
      <c r="CM14" s="3">
        <v>5.1</v>
      </c>
      <c r="CN14" s="3">
        <v>15.462459246649699</v>
      </c>
      <c r="CO14" s="5">
        <v>16.158669032183926</v>
      </c>
      <c r="CP14" s="5">
        <v>63.1</v>
      </c>
      <c r="CQ14" s="5">
        <v>51.8</v>
      </c>
      <c r="CR14" s="20">
        <v>69.06295220636794</v>
      </c>
      <c r="CS14" s="20">
        <v>44.78536589766204</v>
      </c>
      <c r="CT14" s="20">
        <v>63</v>
      </c>
      <c r="CU14" s="20">
        <v>7.4</v>
      </c>
      <c r="CV14" s="5">
        <v>73.77614366725534</v>
      </c>
      <c r="CW14" s="5">
        <v>62.971446549567595</v>
      </c>
      <c r="CX14" s="5">
        <v>136.82980731600637</v>
      </c>
      <c r="CY14" s="48"/>
      <c r="CZ14" s="48"/>
      <c r="DA14" s="48"/>
      <c r="DB14" s="48"/>
      <c r="DC14" s="48"/>
      <c r="DD14" s="48"/>
      <c r="DE14" s="1"/>
      <c r="DF14" s="1"/>
      <c r="DG14" s="1"/>
      <c r="DH14" s="1"/>
      <c r="DI14" s="1"/>
      <c r="DJ14" s="1"/>
      <c r="DK14" s="1"/>
      <c r="DL14" s="1"/>
      <c r="DM14" s="1"/>
      <c r="DN14" s="1"/>
      <c r="DO14" s="1"/>
      <c r="DP14" s="1"/>
      <c r="DQ14" s="1"/>
      <c r="DR14" s="1"/>
      <c r="DS14" s="1"/>
      <c r="DT14" s="1"/>
      <c r="DU14" s="1"/>
      <c r="DV14" s="1"/>
      <c r="DW14" s="61">
        <v>615474.3</v>
      </c>
      <c r="DX14" s="61"/>
      <c r="DY14" s="61">
        <v>5.1</v>
      </c>
      <c r="DZ14" s="61">
        <v>80.3</v>
      </c>
      <c r="EA14" s="61">
        <v>783831.35</v>
      </c>
      <c r="EB14" s="61"/>
      <c r="EC14" s="61">
        <v>8.7</v>
      </c>
      <c r="ED14" s="61">
        <v>102.7</v>
      </c>
      <c r="EE14" s="61">
        <v>440382.9</v>
      </c>
      <c r="EF14" s="61"/>
      <c r="EG14" s="61">
        <v>1.4</v>
      </c>
      <c r="EH14" s="61">
        <v>57</v>
      </c>
      <c r="EI14" s="62">
        <v>75.52</v>
      </c>
      <c r="EJ14" s="62">
        <v>56.97</v>
      </c>
      <c r="EK14" s="62">
        <v>72.89</v>
      </c>
      <c r="EL14" s="62">
        <v>54.44</v>
      </c>
      <c r="EM14" s="62">
        <v>78.25</v>
      </c>
      <c r="EN14" s="62">
        <v>59.61</v>
      </c>
      <c r="EO14" s="62">
        <v>53.39</v>
      </c>
      <c r="EP14" s="62">
        <v>57.67</v>
      </c>
      <c r="EQ14" s="62">
        <v>62.19</v>
      </c>
      <c r="ER14" s="62">
        <v>50.71</v>
      </c>
      <c r="ES14" s="62">
        <v>55.65</v>
      </c>
      <c r="ET14" s="62">
        <v>60.75</v>
      </c>
      <c r="EU14" s="62">
        <v>56.18</v>
      </c>
      <c r="EV14" s="62">
        <v>59.78</v>
      </c>
      <c r="EW14" s="62">
        <v>63.68</v>
      </c>
      <c r="EX14" s="28"/>
      <c r="EY14" s="28"/>
      <c r="EZ14" s="28"/>
      <c r="FA14" s="5"/>
      <c r="FB14" s="5"/>
      <c r="FC14" s="5"/>
      <c r="FD14" s="5"/>
      <c r="FE14" s="5"/>
      <c r="FF14" s="5"/>
      <c r="FG14" s="5"/>
      <c r="FH14" s="5"/>
      <c r="FI14" s="5"/>
      <c r="FJ14" s="28"/>
      <c r="FK14" s="28"/>
      <c r="FL14" s="28"/>
      <c r="FM14" s="5"/>
      <c r="FN14" s="5"/>
      <c r="FO14" s="5"/>
      <c r="FP14" s="5"/>
      <c r="FQ14" s="5"/>
      <c r="FR14" s="5"/>
      <c r="FS14" s="5"/>
      <c r="FT14" s="5"/>
      <c r="FU14" s="5"/>
    </row>
    <row r="15" spans="4:99" ht="11.25">
      <c r="D15" s="57"/>
      <c r="CT15" s="57"/>
      <c r="CU15" s="57"/>
    </row>
    <row r="16" spans="4:99" ht="11.25">
      <c r="D16" s="57"/>
      <c r="CT16" s="57"/>
      <c r="CU16" s="57"/>
    </row>
    <row r="17" spans="4:99" ht="11.25">
      <c r="D17" s="57"/>
      <c r="CT17" s="57"/>
      <c r="CU17" s="57"/>
    </row>
    <row r="18" spans="4:99" ht="11.25">
      <c r="D18" s="57"/>
      <c r="CT18" s="57"/>
      <c r="CU18" s="57"/>
    </row>
    <row r="19" spans="4:99" ht="11.25">
      <c r="D19" s="57"/>
      <c r="CT19" s="57"/>
      <c r="CU19" s="57"/>
    </row>
    <row r="20" spans="4:99" ht="11.25">
      <c r="D20" s="57"/>
      <c r="CT20" s="57"/>
      <c r="CU20" s="57"/>
    </row>
    <row r="21" spans="4:99" ht="11.25">
      <c r="D21" s="57"/>
      <c r="CT21" s="57"/>
      <c r="CU21" s="57"/>
    </row>
    <row r="22" spans="4:99" ht="11.25">
      <c r="D22" s="57"/>
      <c r="CT22" s="57"/>
      <c r="CU22" s="57"/>
    </row>
    <row r="23" spans="4:99" ht="11.25">
      <c r="D23" s="57"/>
      <c r="CT23" s="57"/>
      <c r="CU23" s="57"/>
    </row>
    <row r="24" spans="4:99" ht="11.25">
      <c r="D24" s="57"/>
      <c r="CT24" s="57"/>
      <c r="CU24" s="57"/>
    </row>
    <row r="25" spans="4:99" ht="11.25">
      <c r="D25" s="57"/>
      <c r="CT25" s="57"/>
      <c r="CU25" s="57"/>
    </row>
    <row r="26" spans="4:99" ht="11.25">
      <c r="D26" s="57"/>
      <c r="CT26" s="57"/>
      <c r="CU26" s="57"/>
    </row>
    <row r="27" spans="4:99" ht="11.25">
      <c r="D27" s="57"/>
      <c r="CT27" s="57"/>
      <c r="CU27" s="57"/>
    </row>
    <row r="28" spans="4:99" ht="11.25">
      <c r="D28" s="57"/>
      <c r="CT28" s="57"/>
      <c r="CU28" s="57"/>
    </row>
    <row r="29" spans="4:99" ht="11.25">
      <c r="D29" s="57"/>
      <c r="CT29" s="57"/>
      <c r="CU29" s="57"/>
    </row>
    <row r="30" spans="4:99" ht="11.25">
      <c r="D30" s="57"/>
      <c r="CT30" s="57"/>
      <c r="CU30" s="57"/>
    </row>
    <row r="31" spans="4:99" ht="11.25">
      <c r="D31" s="57"/>
      <c r="CT31" s="57"/>
      <c r="CU31" s="57"/>
    </row>
    <row r="32" spans="4:99" ht="11.25">
      <c r="D32" s="57"/>
      <c r="CT32" s="57"/>
      <c r="CU32" s="57"/>
    </row>
    <row r="33" spans="4:99" ht="11.25">
      <c r="D33" s="57"/>
      <c r="CT33" s="57"/>
      <c r="CU33" s="57"/>
    </row>
    <row r="34" spans="4:99" ht="11.25">
      <c r="D34" s="57"/>
      <c r="CT34" s="57"/>
      <c r="CU34" s="57"/>
    </row>
    <row r="35" spans="4:99" ht="11.25">
      <c r="D35" s="57"/>
      <c r="CT35" s="57"/>
      <c r="CU35" s="57"/>
    </row>
    <row r="36" spans="4:99" ht="11.25">
      <c r="D36" s="57"/>
      <c r="CT36" s="57"/>
      <c r="CU36" s="57"/>
    </row>
    <row r="37" spans="4:99" ht="11.25">
      <c r="D37" s="57"/>
      <c r="AT37" s="28"/>
      <c r="CT37" s="57"/>
      <c r="CU37" s="57"/>
    </row>
    <row r="38" spans="4:99" ht="11.25">
      <c r="D38" s="57"/>
      <c r="CT38" s="57"/>
      <c r="CU38" s="57"/>
    </row>
    <row r="39" spans="4:99" ht="11.25">
      <c r="D39" s="57"/>
      <c r="CT39" s="57"/>
      <c r="CU39" s="57"/>
    </row>
    <row r="40" spans="4:99" ht="11.25">
      <c r="D40" s="57"/>
      <c r="CT40" s="57"/>
      <c r="CU40" s="57"/>
    </row>
    <row r="41" spans="4:99" ht="11.25">
      <c r="D41" s="57"/>
      <c r="CT41" s="57"/>
      <c r="CU41" s="57"/>
    </row>
    <row r="42" spans="4:99" ht="11.25">
      <c r="D42" s="57"/>
      <c r="CT42" s="57"/>
      <c r="CU42" s="57"/>
    </row>
    <row r="43" spans="4:99" ht="11.25">
      <c r="D43" s="57"/>
      <c r="CT43" s="57"/>
      <c r="CU43" s="57"/>
    </row>
    <row r="44" spans="4:99" ht="11.25">
      <c r="D44" s="57"/>
      <c r="CT44" s="57"/>
      <c r="CU44" s="57"/>
    </row>
    <row r="45" spans="4:99" ht="11.25">
      <c r="D45" s="57"/>
      <c r="CT45" s="57"/>
      <c r="CU45" s="57"/>
    </row>
    <row r="46" spans="4:99" ht="11.25">
      <c r="D46" s="57"/>
      <c r="CT46" s="57"/>
      <c r="CU46" s="57"/>
    </row>
    <row r="47" spans="4:99" ht="11.25">
      <c r="D47" s="57"/>
      <c r="CT47" s="57"/>
      <c r="CU47" s="57"/>
    </row>
    <row r="48" spans="4:99" ht="11.25">
      <c r="D48" s="57"/>
      <c r="CT48" s="57"/>
      <c r="CU48" s="57"/>
    </row>
    <row r="49" spans="4:99" ht="11.25">
      <c r="D49" s="57"/>
      <c r="CT49" s="57"/>
      <c r="CU49" s="57"/>
    </row>
    <row r="50" spans="4:99" ht="11.25">
      <c r="D50" s="57"/>
      <c r="CT50" s="57"/>
      <c r="CU50" s="57"/>
    </row>
    <row r="51" spans="4:99" ht="11.25">
      <c r="D51" s="57"/>
      <c r="CT51" s="57"/>
      <c r="CU51" s="57"/>
    </row>
    <row r="52" spans="4:99" ht="11.25">
      <c r="D52" s="57"/>
      <c r="CT52" s="57"/>
      <c r="CU52" s="57"/>
    </row>
    <row r="53" spans="4:99" ht="11.25">
      <c r="D53" s="57"/>
      <c r="CT53" s="57"/>
      <c r="CU53" s="57"/>
    </row>
    <row r="54" spans="4:99" ht="11.25">
      <c r="D54" s="57"/>
      <c r="CT54" s="57"/>
      <c r="CU54" s="57"/>
    </row>
    <row r="55" spans="4:99" ht="11.25">
      <c r="D55" s="57"/>
      <c r="CT55" s="57"/>
      <c r="CU55" s="57"/>
    </row>
    <row r="56" spans="4:99" ht="11.25">
      <c r="D56" s="57"/>
      <c r="CT56" s="57"/>
      <c r="CU56" s="57"/>
    </row>
    <row r="57" spans="4:99" ht="11.25">
      <c r="D57" s="57"/>
      <c r="CT57" s="57"/>
      <c r="CU57" s="57"/>
    </row>
    <row r="58" spans="4:99" ht="11.25">
      <c r="D58" s="57"/>
      <c r="CT58" s="57"/>
      <c r="CU58" s="57"/>
    </row>
    <row r="59" spans="4:99" ht="11.25">
      <c r="D59" s="57"/>
      <c r="CT59" s="57"/>
      <c r="CU59" s="57"/>
    </row>
    <row r="60" spans="4:99" ht="11.25">
      <c r="D60" s="57"/>
      <c r="CT60" s="57"/>
      <c r="CU60" s="57"/>
    </row>
    <row r="61" spans="4:99" ht="11.25">
      <c r="D61" s="57"/>
      <c r="CT61" s="57"/>
      <c r="CU61" s="57"/>
    </row>
    <row r="62" spans="4:99" ht="11.25">
      <c r="D62" s="57"/>
      <c r="CT62" s="57"/>
      <c r="CU62" s="57"/>
    </row>
    <row r="63" spans="4:99" ht="11.25">
      <c r="D63" s="57"/>
      <c r="CT63" s="57"/>
      <c r="CU63" s="57"/>
    </row>
    <row r="64" spans="4:99" ht="11.25">
      <c r="D64" s="57"/>
      <c r="CT64" s="57"/>
      <c r="CU64" s="57"/>
    </row>
    <row r="65" spans="4:99" ht="11.25">
      <c r="D65" s="57"/>
      <c r="CT65" s="57"/>
      <c r="CU65" s="57"/>
    </row>
    <row r="66" spans="4:99" ht="11.25">
      <c r="D66" s="57"/>
      <c r="CT66" s="57"/>
      <c r="CU66" s="57"/>
    </row>
    <row r="67" spans="4:99" ht="11.25">
      <c r="D67" s="57"/>
      <c r="CT67" s="57"/>
      <c r="CU67" s="57"/>
    </row>
    <row r="68" spans="4:99" ht="11.25">
      <c r="D68" s="57"/>
      <c r="CT68" s="57"/>
      <c r="CU68" s="57"/>
    </row>
    <row r="69" spans="4:99" ht="11.25">
      <c r="D69" s="57"/>
      <c r="CT69" s="57"/>
      <c r="CU69" s="57"/>
    </row>
    <row r="70" spans="4:99" ht="11.25">
      <c r="D70" s="57"/>
      <c r="CT70" s="57"/>
      <c r="CU70" s="57"/>
    </row>
    <row r="71" spans="4:99" ht="11.25">
      <c r="D71" s="57"/>
      <c r="CT71" s="57"/>
      <c r="CU71" s="57"/>
    </row>
    <row r="72" spans="4:99" ht="11.25">
      <c r="D72" s="57"/>
      <c r="CT72" s="57"/>
      <c r="CU72" s="57"/>
    </row>
    <row r="73" spans="4:99" ht="11.25">
      <c r="D73" s="57"/>
      <c r="CT73" s="57"/>
      <c r="CU73" s="57"/>
    </row>
    <row r="74" spans="4:99" ht="11.25">
      <c r="D74" s="57"/>
      <c r="CT74" s="57"/>
      <c r="CU74" s="57"/>
    </row>
    <row r="75" spans="4:99" ht="11.25">
      <c r="D75" s="57"/>
      <c r="CT75" s="57"/>
      <c r="CU75" s="57"/>
    </row>
    <row r="76" spans="4:99" ht="11.25">
      <c r="D76" s="57"/>
      <c r="CT76" s="57"/>
      <c r="CU76" s="57"/>
    </row>
    <row r="77" spans="4:99" ht="11.25">
      <c r="D77" s="57"/>
      <c r="CT77" s="57"/>
      <c r="CU77" s="57"/>
    </row>
    <row r="78" spans="4:99" ht="11.25">
      <c r="D78" s="57"/>
      <c r="CT78" s="57"/>
      <c r="CU78" s="57"/>
    </row>
    <row r="79" spans="4:99" ht="11.25">
      <c r="D79" s="57"/>
      <c r="CT79" s="57"/>
      <c r="CU79" s="57"/>
    </row>
    <row r="80" spans="4:99" ht="11.25">
      <c r="D80" s="57"/>
      <c r="CT80" s="57"/>
      <c r="CU80" s="57"/>
    </row>
    <row r="81" spans="4:99" ht="11.25">
      <c r="D81" s="57"/>
      <c r="CT81" s="57"/>
      <c r="CU81" s="57"/>
    </row>
    <row r="82" spans="4:99" ht="11.25">
      <c r="D82" s="57"/>
      <c r="CT82" s="57"/>
      <c r="CU82" s="57"/>
    </row>
    <row r="83" spans="4:99" ht="11.25">
      <c r="D83" s="57"/>
      <c r="CT83" s="57"/>
      <c r="CU83" s="57"/>
    </row>
    <row r="84" spans="4:99" ht="11.25">
      <c r="D84" s="57"/>
      <c r="CT84" s="57"/>
      <c r="CU84" s="57"/>
    </row>
    <row r="85" spans="4:99" ht="11.25">
      <c r="D85" s="57"/>
      <c r="CT85" s="57"/>
      <c r="CU85" s="57"/>
    </row>
    <row r="86" spans="4:99" ht="11.25">
      <c r="D86" s="57"/>
      <c r="CT86" s="57"/>
      <c r="CU86" s="57"/>
    </row>
    <row r="87" spans="4:99" ht="11.25">
      <c r="D87" s="57"/>
      <c r="CT87" s="57"/>
      <c r="CU87" s="57"/>
    </row>
    <row r="88" spans="4:99" ht="11.25">
      <c r="D88" s="57"/>
      <c r="CT88" s="57"/>
      <c r="CU88" s="57"/>
    </row>
    <row r="89" spans="4:99" ht="11.25">
      <c r="D89" s="57"/>
      <c r="CT89" s="57"/>
      <c r="CU89" s="57"/>
    </row>
    <row r="90" spans="4:99" ht="11.25">
      <c r="D90" s="57"/>
      <c r="CT90" s="57"/>
      <c r="CU90" s="57"/>
    </row>
    <row r="91" spans="4:99" ht="11.25">
      <c r="D91" s="57"/>
      <c r="CT91" s="57"/>
      <c r="CU91" s="57"/>
    </row>
    <row r="92" spans="4:99" ht="11.25">
      <c r="D92" s="57"/>
      <c r="CT92" s="57"/>
      <c r="CU92" s="57"/>
    </row>
    <row r="93" spans="4:99" ht="11.25">
      <c r="D93" s="57"/>
      <c r="CT93" s="57"/>
      <c r="CU93" s="57"/>
    </row>
    <row r="94" spans="4:99" ht="11.25">
      <c r="D94" s="57"/>
      <c r="CT94" s="57"/>
      <c r="CU94" s="57"/>
    </row>
    <row r="95" spans="4:99" ht="11.25">
      <c r="D95" s="57"/>
      <c r="CT95" s="57"/>
      <c r="CU95" s="57"/>
    </row>
    <row r="96" spans="4:99" ht="11.25">
      <c r="D96" s="57"/>
      <c r="CT96" s="57"/>
      <c r="CU96" s="57"/>
    </row>
    <row r="97" spans="4:99" ht="11.25">
      <c r="D97" s="57"/>
      <c r="CT97" s="57"/>
      <c r="CU97" s="57"/>
    </row>
    <row r="98" spans="4:99" ht="11.25">
      <c r="D98" s="57"/>
      <c r="CT98" s="57"/>
      <c r="CU98" s="57"/>
    </row>
    <row r="99" spans="4:99" ht="11.25">
      <c r="D99" s="57"/>
      <c r="CT99" s="57"/>
      <c r="CU99" s="57"/>
    </row>
    <row r="100" spans="4:99" ht="11.25">
      <c r="D100" s="57"/>
      <c r="CT100" s="57"/>
      <c r="CU100" s="57"/>
    </row>
    <row r="101" spans="4:99" ht="11.25">
      <c r="D101" s="57"/>
      <c r="CT101" s="57"/>
      <c r="CU101" s="57"/>
    </row>
    <row r="102" spans="4:99" ht="11.25">
      <c r="D102" s="57"/>
      <c r="CT102" s="57"/>
      <c r="CU102" s="57"/>
    </row>
    <row r="103" spans="4:99" ht="11.25">
      <c r="D103" s="57"/>
      <c r="CT103" s="57"/>
      <c r="CU103" s="57"/>
    </row>
    <row r="104" spans="4:99" ht="11.25">
      <c r="D104" s="57"/>
      <c r="CT104" s="57"/>
      <c r="CU104" s="57"/>
    </row>
    <row r="105" spans="4:99" ht="11.25">
      <c r="D105" s="57"/>
      <c r="CT105" s="57"/>
      <c r="CU105" s="57"/>
    </row>
    <row r="106" spans="4:99" ht="11.25">
      <c r="D106" s="57"/>
      <c r="CT106" s="57"/>
      <c r="CU106" s="57"/>
    </row>
    <row r="107" spans="4:99" ht="11.25">
      <c r="D107" s="57"/>
      <c r="CT107" s="57"/>
      <c r="CU107" s="57"/>
    </row>
    <row r="108" spans="4:99" ht="11.25">
      <c r="D108" s="57"/>
      <c r="CT108" s="57"/>
      <c r="CU108" s="57"/>
    </row>
    <row r="109" spans="4:99" ht="11.25">
      <c r="D109" s="57"/>
      <c r="CT109" s="57"/>
      <c r="CU109" s="57"/>
    </row>
    <row r="110" spans="4:99" ht="11.25">
      <c r="D110" s="57"/>
      <c r="CT110" s="57"/>
      <c r="CU110" s="57"/>
    </row>
    <row r="111" spans="4:99" ht="11.25">
      <c r="D111" s="57"/>
      <c r="CT111" s="57"/>
      <c r="CU111" s="57"/>
    </row>
    <row r="112" spans="4:99" ht="11.25">
      <c r="D112" s="57"/>
      <c r="CT112" s="57"/>
      <c r="CU112" s="57"/>
    </row>
    <row r="113" spans="4:99" ht="11.25">
      <c r="D113" s="57"/>
      <c r="CT113" s="57"/>
      <c r="CU113" s="57"/>
    </row>
    <row r="114" spans="4:99" ht="11.25">
      <c r="D114" s="57"/>
      <c r="CT114" s="57"/>
      <c r="CU114" s="57"/>
    </row>
    <row r="115" spans="4:99" ht="11.25">
      <c r="D115" s="57"/>
      <c r="CT115" s="57"/>
      <c r="CU115" s="57"/>
    </row>
    <row r="116" spans="4:99" ht="11.25">
      <c r="D116" s="57"/>
      <c r="CT116" s="57"/>
      <c r="CU116" s="57"/>
    </row>
    <row r="117" spans="4:99" ht="11.25">
      <c r="D117" s="57"/>
      <c r="CT117" s="57"/>
      <c r="CU117" s="57"/>
    </row>
    <row r="118" spans="4:99" ht="11.25">
      <c r="D118" s="57"/>
      <c r="CT118" s="57"/>
      <c r="CU118" s="57"/>
    </row>
    <row r="119" spans="4:99" ht="11.25">
      <c r="D119" s="57"/>
      <c r="CT119" s="57"/>
      <c r="CU119" s="57"/>
    </row>
    <row r="120" spans="4:99" ht="11.25">
      <c r="D120" s="57"/>
      <c r="CT120" s="57"/>
      <c r="CU120" s="57"/>
    </row>
    <row r="121" spans="4:99" ht="11.25">
      <c r="D121" s="57"/>
      <c r="CT121" s="57"/>
      <c r="CU121" s="57"/>
    </row>
    <row r="122" spans="4:99" ht="11.25">
      <c r="D122" s="57"/>
      <c r="CT122" s="57"/>
      <c r="CU122" s="57"/>
    </row>
    <row r="123" spans="4:99" ht="11.25">
      <c r="D123" s="57"/>
      <c r="CT123" s="57"/>
      <c r="CU123" s="57"/>
    </row>
    <row r="124" spans="4:99" ht="11.25">
      <c r="D124" s="57"/>
      <c r="CT124" s="57"/>
      <c r="CU124" s="57"/>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epidem</dc:creator>
  <cp:keywords/>
  <dc:description/>
  <cp:lastModifiedBy>Rocio Martinez Gutierrez</cp:lastModifiedBy>
  <dcterms:created xsi:type="dcterms:W3CDTF">2009-08-17T14:32:56Z</dcterms:created>
  <dcterms:modified xsi:type="dcterms:W3CDTF">2016-03-15T20:48:13Z</dcterms:modified>
  <cp:category/>
  <cp:version/>
  <cp:contentType/>
  <cp:contentStatus/>
</cp:coreProperties>
</file>