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<sst xmlns="http://schemas.openxmlformats.org/spreadsheetml/2006/main" count="1054" uniqueCount="487">
  <si>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</si>
  <si>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</si>
  <si>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</si>
  <si>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</si>
  <si>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</si>
  <si>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</si>
  <si>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</si>
  <si>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</si>
  <si>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</si>
  <si>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</si>
  <si>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</si>
  <si>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</si>
  <si>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</si>
  <si>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</si>
  <si>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</si>
  <si>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</si>
  <si>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</si>
  <si>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</si>
  <si>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</si>
  <si>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</si>
  <si>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REGIÓN II</t>
  </si>
  <si>
    <t>Antofagasta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</si>
  <si>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</si>
  <si>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</si>
  <si>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</si>
  <si>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</si>
  <si>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</si>
  <si>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</si>
  <si>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</si>
  <si>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</si>
  <si>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El Loa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</si>
  <si>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</si>
  <si>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</si>
  <si>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</si>
  <si>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</si>
  <si>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</si>
  <si>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</si>
  <si>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</si>
  <si>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</si>
  <si>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</si>
  <si>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</si>
  <si>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</si>
  <si>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</si>
  <si>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</si>
  <si>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</si>
  <si>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</si>
  <si>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</si>
  <si>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 xml:space="preserve">Corporación </t>
  </si>
  <si>
    <t>Dirección Municipal</t>
  </si>
  <si>
    <t>Costo Fijo</t>
  </si>
  <si>
    <t>Sin Servicio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</si>
  <si>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</si>
  <si>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</si>
  <si>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</si>
  <si>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</si>
  <si>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</si>
  <si>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</si>
  <si>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</si>
  <si>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</si>
  <si>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</si>
  <si>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</si>
  <si>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</si>
  <si>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</si>
  <si>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</si>
  <si>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</si>
  <si>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</si>
  <si>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</si>
  <si>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</si>
  <si>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</si>
  <si>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</si>
  <si>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</si>
  <si>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</si>
  <si>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</si>
  <si>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</si>
  <si>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</si>
  <si>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</si>
  <si>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</si>
  <si>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</si>
  <si>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</si>
  <si>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</si>
  <si>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</si>
  <si>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</si>
  <si>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</si>
  <si>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</si>
  <si>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</si>
  <si>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</si>
  <si>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</si>
  <si>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</si>
  <si>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</si>
  <si>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</si>
  <si>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</si>
  <si>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</si>
  <si>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</si>
  <si>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</si>
  <si>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</si>
  <si>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</si>
  <si>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</si>
  <si>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</si>
  <si>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</si>
  <si>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</si>
  <si>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</si>
  <si>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</si>
  <si>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</si>
  <si>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</si>
  <si>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</si>
  <si>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</si>
  <si>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</si>
  <si>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</si>
  <si>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</si>
  <si>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</si>
  <si>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</si>
  <si>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</si>
  <si>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</si>
  <si>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</si>
  <si>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</si>
  <si>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02</t>
  </si>
  <si>
    <t>02101</t>
  </si>
  <si>
    <t>02102</t>
  </si>
  <si>
    <t>02103</t>
  </si>
  <si>
    <t>02104</t>
  </si>
  <si>
    <t>02201</t>
  </si>
  <si>
    <t>02202</t>
  </si>
  <si>
    <t>02203</t>
  </si>
  <si>
    <t>02301</t>
  </si>
  <si>
    <t>02302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</si>
  <si>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</si>
  <si>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</si>
  <si>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</si>
  <si>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</si>
  <si>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</si>
  <si>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</si>
  <si>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</si>
  <si>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</si>
  <si>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</si>
  <si>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</si>
  <si>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</si>
  <si>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</si>
  <si>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</si>
  <si>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</si>
  <si>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</si>
  <si>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</si>
  <si>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</si>
  <si>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</si>
  <si>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</si>
  <si>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</si>
  <si>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</si>
  <si>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</si>
  <si>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</si>
  <si>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</si>
  <si>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</si>
  <si>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</si>
  <si>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</si>
  <si>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</si>
  <si>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</si>
  <si>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</si>
  <si>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</si>
  <si>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</si>
  <si>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</si>
  <si>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</si>
  <si>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</si>
  <si>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</si>
  <si>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</si>
  <si>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</si>
  <si>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</si>
  <si>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</si>
  <si>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</si>
  <si>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</si>
  <si>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</si>
  <si>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</si>
  <si>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</si>
  <si>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</si>
  <si>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</si>
  <si>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</si>
  <si>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</si>
  <si>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</si>
  <si>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</si>
  <si>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</si>
  <si>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</si>
  <si>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</si>
  <si>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</si>
  <si>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</si>
  <si>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</si>
  <si>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</si>
  <si>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</si>
  <si>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</si>
  <si>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</si>
  <si>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</si>
  <si>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</si>
  <si>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</si>
  <si>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</si>
  <si>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</si>
  <si>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</si>
  <si>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</si>
  <si>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</si>
  <si>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</si>
  <si>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</si>
  <si>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</si>
  <si>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</si>
  <si>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</si>
  <si>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</si>
  <si>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</si>
  <si>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</si>
  <si>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</si>
  <si>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</si>
  <si>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</si>
  <si>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</si>
  <si>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</si>
  <si>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</si>
  <si>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</si>
  <si>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</si>
  <si>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</si>
  <si>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</si>
  <si>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</si>
  <si>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</si>
  <si>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</si>
  <si>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</si>
  <si>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</si>
  <si>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</si>
  <si>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</si>
  <si>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</si>
  <si>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</si>
  <si>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</si>
  <si>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</si>
  <si>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</si>
  <si>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</si>
  <si>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</si>
  <si>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</si>
  <si>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</si>
  <si>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</si>
  <si>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</si>
  <si>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</si>
  <si>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</si>
  <si>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</si>
  <si>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</si>
  <si>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</si>
  <si>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</si>
  <si>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</si>
  <si>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</si>
  <si>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</si>
  <si>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</si>
  <si>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</si>
  <si>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</si>
  <si>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</si>
  <si>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</si>
  <si>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</si>
  <si>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</si>
  <si>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</si>
  <si>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</si>
  <si>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</si>
  <si>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</si>
  <si>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</si>
  <si>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</si>
  <si>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</si>
  <si>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</si>
  <si>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</si>
  <si>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</si>
  <si>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</si>
  <si>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</si>
  <si>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</si>
  <si>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</si>
  <si>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</si>
  <si>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</si>
  <si>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</si>
  <si>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</si>
  <si>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</si>
  <si>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</si>
  <si>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</si>
  <si>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</si>
  <si>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</si>
  <si>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</si>
  <si>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</si>
  <si>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</si>
  <si>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</si>
  <si>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</si>
  <si>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</si>
  <si>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</si>
  <si>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</si>
  <si>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</si>
  <si>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</si>
  <si>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</si>
  <si>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</si>
  <si>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</si>
  <si>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</si>
  <si>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</si>
  <si>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</si>
  <si>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</si>
  <si>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</si>
  <si>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</si>
  <si>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</si>
  <si>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</si>
  <si>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</si>
  <si>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</si>
  <si>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</si>
  <si>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</si>
  <si>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</si>
  <si>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</si>
  <si>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</si>
  <si>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</si>
  <si>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</si>
  <si>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</si>
  <si>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</si>
  <si>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</si>
  <si>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</si>
  <si>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</si>
  <si>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</si>
  <si>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</si>
  <si>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</si>
  <si>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</si>
  <si>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</si>
  <si>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</si>
  <si>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</si>
  <si>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</si>
  <si>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</si>
  <si>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</si>
  <si>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</si>
  <si>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</si>
  <si>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</si>
  <si>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</si>
  <si>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</si>
  <si>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</si>
  <si>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</si>
  <si>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</si>
  <si>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</si>
  <si>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</si>
  <si>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</si>
  <si>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</si>
  <si>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</si>
  <si>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</si>
  <si>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</si>
  <si>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</si>
  <si>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</si>
  <si>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</si>
  <si>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</si>
  <si>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</si>
  <si>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</si>
  <si>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</si>
  <si>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</si>
  <si>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</si>
  <si>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</si>
  <si>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</si>
  <si>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</si>
  <si>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</si>
  <si>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</si>
  <si>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</si>
  <si>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</si>
  <si>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</si>
  <si>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</si>
  <si>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</si>
  <si>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</si>
  <si>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</si>
  <si>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</si>
  <si>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</si>
  <si>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</si>
  <si>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</si>
  <si>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</si>
  <si>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</si>
  <si>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</si>
  <si>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</si>
  <si>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</si>
  <si>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</si>
  <si>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</si>
  <si>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</si>
  <si>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</si>
  <si>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</si>
  <si>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</si>
  <si>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</si>
  <si>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</si>
  <si>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</si>
  <si>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</si>
  <si>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</si>
  <si>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</si>
  <si>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</si>
  <si>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</si>
  <si>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</si>
  <si>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</si>
  <si>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</si>
  <si>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</si>
  <si>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</si>
  <si>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</si>
  <si>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</si>
  <si>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</si>
  <si>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</si>
  <si>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</si>
  <si>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</si>
  <si>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</si>
  <si>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</si>
  <si>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</si>
  <si>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</si>
  <si>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</si>
  <si>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</si>
  <si>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</si>
  <si>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</si>
  <si>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</si>
  <si>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</si>
  <si>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</si>
  <si>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</si>
  <si>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</si>
  <si>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</si>
  <si>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</si>
  <si>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</si>
  <si>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</si>
  <si>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</si>
  <si>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</si>
  <si>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</si>
  <si>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</si>
  <si>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</si>
  <si>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</si>
  <si>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</si>
  <si>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</si>
  <si>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</si>
  <si>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</si>
  <si>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</si>
  <si>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</si>
  <si>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</si>
  <si>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</si>
  <si>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</si>
  <si>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</si>
  <si>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</si>
  <si>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</si>
  <si>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</si>
  <si>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</si>
  <si>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</si>
  <si>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</si>
  <si>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</si>
  <si>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</si>
  <si>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</si>
  <si>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</si>
  <si>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</si>
  <si>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</si>
  <si>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</si>
  <si>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</si>
  <si>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</si>
  <si>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</si>
  <si>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</si>
  <si>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</si>
  <si>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</si>
  <si>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</si>
  <si>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</si>
  <si>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</si>
  <si>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</si>
  <si>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</si>
  <si>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</si>
  <si>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</si>
  <si>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</si>
  <si>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</si>
  <si>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</si>
  <si>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</si>
  <si>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</si>
  <si>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</si>
  <si>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</si>
  <si>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</si>
  <si>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</si>
  <si>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</si>
  <si>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</si>
  <si>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</si>
  <si>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</si>
  <si>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</si>
  <si>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</si>
  <si>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</si>
  <si>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</si>
  <si>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</si>
  <si>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</si>
  <si>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</si>
  <si>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</si>
  <si>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</si>
  <si>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</si>
  <si>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>Región de Antofagasta: 1) La comuna de Ollagüe tiene 13 niños Nacidos Vivos en el periodo.</t>
  </si>
  <si>
    <t>Puntaje Índice de Territorios Aislados.</t>
  </si>
  <si>
    <t>Distancia (km) desde la capital comunal al Hospital de Referencia, Base o Emergencia.</t>
  </si>
  <si>
    <t>Porcentaje de población activa ocupada.</t>
  </si>
  <si>
    <t>vcom1997a2006DefMenos50</t>
  </si>
  <si>
    <t>Cantidad de defunciones.</t>
  </si>
  <si>
    <t>Elaboración propia según datos MINSAL. DEIS. Estadísticas vitales.</t>
  </si>
  <si>
    <t>vcom1997a2006TotDef</t>
  </si>
  <si>
    <t>Total de defunciones decenio 1996 - 2006.</t>
  </si>
  <si>
    <t>vcom1997a2006Swaroop</t>
  </si>
  <si>
    <t>Índice de Swarop decenio 1997 - 2006.</t>
  </si>
  <si>
    <t>Defunciones en mayores de 50 años decenio 1996 - 2006.</t>
  </si>
  <si>
    <t>vcom1997a2006DefMás50</t>
  </si>
  <si>
    <t>vcomIES1997a2006</t>
  </si>
  <si>
    <t>Índice de equidad en salud 1997 - 2006.</t>
  </si>
  <si>
    <t>Elaboración propia según datos MINSAL. DEIS. Estadísticas vitales y metodología adaptada del IDH 2003. 2010.</t>
  </si>
  <si>
    <t>vcomCuadranteEVeIES</t>
  </si>
  <si>
    <t>Cuadrante de posición de la comuna según grafico de esperanza de vida al nacer e índice de equidad en salud 1997 - 2006.</t>
  </si>
  <si>
    <t>En número donde1 es la mejor situación y 4 la peor.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</si>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</sst>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C161">
      <selection activeCell="C186" sqref="C186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3" t="s">
        <v>202</v>
      </c>
      <c r="B1" s="63" t="s">
        <v>203</v>
      </c>
      <c r="C1" s="63" t="s">
        <v>204</v>
      </c>
      <c r="D1" s="63" t="s">
        <v>205</v>
      </c>
      <c r="E1" s="63" t="s">
        <v>206</v>
      </c>
    </row>
    <row r="2" spans="1:5" ht="12.75">
      <c r="A2" s="69" t="s">
        <v>125</v>
      </c>
      <c r="B2" s="64" t="s">
        <v>208</v>
      </c>
      <c r="C2" s="64" t="s">
        <v>209</v>
      </c>
      <c r="D2" s="64" t="s">
        <v>210</v>
      </c>
      <c r="E2" s="64">
        <v>2009</v>
      </c>
    </row>
    <row r="3" spans="1:5" ht="12.75">
      <c r="A3" s="68" t="s">
        <v>114</v>
      </c>
      <c r="B3" s="64" t="s">
        <v>208</v>
      </c>
      <c r="C3" s="64" t="s">
        <v>211</v>
      </c>
      <c r="D3" s="64" t="s">
        <v>210</v>
      </c>
      <c r="E3" s="64">
        <v>2009</v>
      </c>
    </row>
    <row r="4" spans="1:5" ht="12.75">
      <c r="A4" s="68" t="s">
        <v>126</v>
      </c>
      <c r="B4" s="64" t="s">
        <v>212</v>
      </c>
      <c r="C4" s="64" t="s">
        <v>213</v>
      </c>
      <c r="D4" s="64" t="s">
        <v>213</v>
      </c>
      <c r="E4" s="64" t="s">
        <v>213</v>
      </c>
    </row>
    <row r="5" spans="1:5" ht="12.75">
      <c r="A5" s="68" t="s">
        <v>207</v>
      </c>
      <c r="B5" s="64" t="s">
        <v>214</v>
      </c>
      <c r="C5" s="64" t="s">
        <v>213</v>
      </c>
      <c r="D5" s="64" t="s">
        <v>213</v>
      </c>
      <c r="E5" s="64" t="s">
        <v>213</v>
      </c>
    </row>
    <row r="6" spans="1:5" ht="12.75">
      <c r="A6" s="68" t="s">
        <v>0</v>
      </c>
      <c r="B6" s="64" t="s">
        <v>215</v>
      </c>
      <c r="C6" s="64" t="s">
        <v>213</v>
      </c>
      <c r="D6" s="64" t="s">
        <v>213</v>
      </c>
      <c r="E6" s="64" t="s">
        <v>213</v>
      </c>
    </row>
    <row r="7" spans="1:5" ht="12.75">
      <c r="A7" s="70" t="s">
        <v>1</v>
      </c>
      <c r="B7" s="65" t="s">
        <v>218</v>
      </c>
      <c r="C7" s="65" t="s">
        <v>216</v>
      </c>
      <c r="D7" s="65" t="s">
        <v>217</v>
      </c>
      <c r="E7" s="65">
        <v>2008</v>
      </c>
    </row>
    <row r="8" spans="1:5" ht="12.75">
      <c r="A8" s="71" t="s">
        <v>2</v>
      </c>
      <c r="B8" s="65" t="s">
        <v>219</v>
      </c>
      <c r="C8" s="65" t="s">
        <v>220</v>
      </c>
      <c r="D8" s="65" t="s">
        <v>221</v>
      </c>
      <c r="E8" s="65">
        <v>2009</v>
      </c>
    </row>
    <row r="9" spans="1:5" ht="12.75">
      <c r="A9" s="70" t="s">
        <v>3</v>
      </c>
      <c r="B9" s="64" t="s">
        <v>222</v>
      </c>
      <c r="C9" s="65" t="s">
        <v>223</v>
      </c>
      <c r="D9" s="65" t="s">
        <v>224</v>
      </c>
      <c r="E9" s="65">
        <v>2009</v>
      </c>
    </row>
    <row r="10" spans="1:5" ht="12.75">
      <c r="A10" s="72" t="s">
        <v>4</v>
      </c>
      <c r="B10" s="64" t="s">
        <v>225</v>
      </c>
      <c r="C10" s="64" t="s">
        <v>227</v>
      </c>
      <c r="D10" s="65" t="s">
        <v>226</v>
      </c>
      <c r="E10" s="65">
        <v>2009</v>
      </c>
    </row>
    <row r="11" spans="1:5" ht="12.75">
      <c r="A11" s="73" t="s">
        <v>51</v>
      </c>
      <c r="B11" s="64" t="s">
        <v>228</v>
      </c>
      <c r="C11" s="64" t="s">
        <v>229</v>
      </c>
      <c r="D11" s="65" t="s">
        <v>226</v>
      </c>
      <c r="E11" s="65">
        <v>2009</v>
      </c>
    </row>
    <row r="12" spans="1:5" ht="12.75">
      <c r="A12" s="71" t="s">
        <v>5</v>
      </c>
      <c r="B12" s="64" t="s">
        <v>230</v>
      </c>
      <c r="C12" s="65" t="s">
        <v>231</v>
      </c>
      <c r="D12" s="65" t="s">
        <v>221</v>
      </c>
      <c r="E12" s="65">
        <v>2009</v>
      </c>
    </row>
    <row r="13" spans="1:5" ht="12.75">
      <c r="A13" s="74" t="s">
        <v>6</v>
      </c>
      <c r="B13" s="64" t="s">
        <v>232</v>
      </c>
      <c r="C13" s="65" t="s">
        <v>233</v>
      </c>
      <c r="D13" s="65" t="s">
        <v>221</v>
      </c>
      <c r="E13" s="65">
        <v>2009</v>
      </c>
    </row>
    <row r="14" spans="1:5" ht="12.75">
      <c r="A14" s="71" t="s">
        <v>7</v>
      </c>
      <c r="B14" s="64" t="s">
        <v>234</v>
      </c>
      <c r="C14" s="65" t="s">
        <v>231</v>
      </c>
      <c r="D14" s="65" t="s">
        <v>221</v>
      </c>
      <c r="E14" s="65">
        <v>2009</v>
      </c>
    </row>
    <row r="15" spans="1:5" ht="12.75">
      <c r="A15" s="74" t="s">
        <v>8</v>
      </c>
      <c r="B15" s="64" t="s">
        <v>235</v>
      </c>
      <c r="C15" s="65" t="s">
        <v>233</v>
      </c>
      <c r="D15" s="65" t="s">
        <v>221</v>
      </c>
      <c r="E15" s="65">
        <v>2009</v>
      </c>
    </row>
    <row r="16" spans="1:5" ht="12.75">
      <c r="A16" s="74" t="s">
        <v>9</v>
      </c>
      <c r="B16" s="65" t="s">
        <v>236</v>
      </c>
      <c r="C16" s="65" t="s">
        <v>237</v>
      </c>
      <c r="D16" s="65" t="s">
        <v>226</v>
      </c>
      <c r="E16" s="65">
        <v>2009</v>
      </c>
    </row>
    <row r="17" spans="1:5" ht="12.75">
      <c r="A17" s="71" t="s">
        <v>10</v>
      </c>
      <c r="B17" s="65" t="s">
        <v>238</v>
      </c>
      <c r="C17" s="65" t="s">
        <v>231</v>
      </c>
      <c r="D17" s="65" t="s">
        <v>221</v>
      </c>
      <c r="E17" s="65">
        <v>2009</v>
      </c>
    </row>
    <row r="18" spans="1:5" ht="12.75">
      <c r="A18" s="74" t="s">
        <v>11</v>
      </c>
      <c r="B18" s="65" t="s">
        <v>239</v>
      </c>
      <c r="C18" s="65" t="s">
        <v>233</v>
      </c>
      <c r="D18" s="65" t="s">
        <v>221</v>
      </c>
      <c r="E18" s="65">
        <v>2009</v>
      </c>
    </row>
    <row r="19" spans="1:5" ht="12.75">
      <c r="A19" s="71" t="s">
        <v>12</v>
      </c>
      <c r="B19" s="65" t="s">
        <v>240</v>
      </c>
      <c r="C19" s="65" t="s">
        <v>231</v>
      </c>
      <c r="D19" s="65" t="s">
        <v>221</v>
      </c>
      <c r="E19" s="65">
        <v>2009</v>
      </c>
    </row>
    <row r="20" spans="1:5" ht="12.75">
      <c r="A20" s="74" t="s">
        <v>13</v>
      </c>
      <c r="B20" s="65" t="s">
        <v>241</v>
      </c>
      <c r="C20" s="65" t="s">
        <v>233</v>
      </c>
      <c r="D20" s="65" t="s">
        <v>221</v>
      </c>
      <c r="E20" s="65">
        <v>2009</v>
      </c>
    </row>
    <row r="21" spans="1:5" ht="12.75">
      <c r="A21" s="71" t="s">
        <v>14</v>
      </c>
      <c r="B21" s="65" t="s">
        <v>242</v>
      </c>
      <c r="C21" s="65" t="s">
        <v>231</v>
      </c>
      <c r="D21" s="65" t="s">
        <v>221</v>
      </c>
      <c r="E21" s="65">
        <v>2009</v>
      </c>
    </row>
    <row r="22" spans="1:5" ht="12.75">
      <c r="A22" s="74" t="s">
        <v>15</v>
      </c>
      <c r="B22" s="65" t="s">
        <v>243</v>
      </c>
      <c r="C22" s="65" t="s">
        <v>233</v>
      </c>
      <c r="D22" s="65" t="s">
        <v>221</v>
      </c>
      <c r="E22" s="65">
        <v>2009</v>
      </c>
    </row>
    <row r="23" spans="1:5" ht="12.75">
      <c r="A23" s="74" t="s">
        <v>16</v>
      </c>
      <c r="B23" s="65" t="s">
        <v>244</v>
      </c>
      <c r="C23" s="64" t="s">
        <v>245</v>
      </c>
      <c r="D23" s="65" t="s">
        <v>226</v>
      </c>
      <c r="E23" s="65">
        <v>2009</v>
      </c>
    </row>
    <row r="24" spans="1:5" ht="12.75">
      <c r="A24" s="66" t="s">
        <v>17</v>
      </c>
      <c r="B24" s="65" t="s">
        <v>246</v>
      </c>
      <c r="C24" s="64" t="s">
        <v>247</v>
      </c>
      <c r="D24" s="65" t="s">
        <v>226</v>
      </c>
      <c r="E24" s="65">
        <v>2009</v>
      </c>
    </row>
    <row r="25" spans="1:5" ht="12.75">
      <c r="A25" s="71" t="s">
        <v>18</v>
      </c>
      <c r="B25" s="65" t="s">
        <v>248</v>
      </c>
      <c r="C25" s="65" t="s">
        <v>220</v>
      </c>
      <c r="D25" s="65" t="s">
        <v>221</v>
      </c>
      <c r="E25" s="65">
        <v>2020</v>
      </c>
    </row>
    <row r="26" spans="1:5" ht="12.75">
      <c r="A26" s="72" t="s">
        <v>19</v>
      </c>
      <c r="B26" s="64" t="s">
        <v>249</v>
      </c>
      <c r="C26" s="64" t="s">
        <v>227</v>
      </c>
      <c r="D26" s="65" t="s">
        <v>226</v>
      </c>
      <c r="E26" s="65">
        <v>2020</v>
      </c>
    </row>
    <row r="27" spans="1:5" ht="12.75">
      <c r="A27" s="73" t="s">
        <v>52</v>
      </c>
      <c r="B27" s="64" t="s">
        <v>250</v>
      </c>
      <c r="C27" s="64" t="s">
        <v>229</v>
      </c>
      <c r="D27" s="65" t="s">
        <v>226</v>
      </c>
      <c r="E27" s="65">
        <v>2020</v>
      </c>
    </row>
    <row r="28" spans="1:5" ht="12.75">
      <c r="A28" s="74" t="s">
        <v>53</v>
      </c>
      <c r="B28" s="64" t="s">
        <v>251</v>
      </c>
      <c r="C28" s="65" t="s">
        <v>233</v>
      </c>
      <c r="D28" s="64" t="s">
        <v>253</v>
      </c>
      <c r="E28" s="65">
        <v>2006</v>
      </c>
    </row>
    <row r="29" spans="1:5" ht="12.75">
      <c r="A29" s="74" t="s">
        <v>32</v>
      </c>
      <c r="B29" s="65" t="s">
        <v>252</v>
      </c>
      <c r="C29" s="65" t="s">
        <v>233</v>
      </c>
      <c r="D29" s="64" t="s">
        <v>253</v>
      </c>
      <c r="E29" s="65">
        <v>2006</v>
      </c>
    </row>
    <row r="30" spans="1:5" ht="12.75">
      <c r="A30" s="75" t="s">
        <v>33</v>
      </c>
      <c r="B30" s="64" t="s">
        <v>254</v>
      </c>
      <c r="C30" s="64" t="s">
        <v>255</v>
      </c>
      <c r="D30" s="64" t="s">
        <v>256</v>
      </c>
      <c r="E30" s="64">
        <v>2008</v>
      </c>
    </row>
    <row r="31" spans="1:5" ht="12.75">
      <c r="A31" s="68" t="s">
        <v>34</v>
      </c>
      <c r="B31" s="64" t="s">
        <v>257</v>
      </c>
      <c r="C31" s="64" t="s">
        <v>258</v>
      </c>
      <c r="D31" s="64" t="s">
        <v>256</v>
      </c>
      <c r="E31" s="64">
        <v>2008</v>
      </c>
    </row>
    <row r="32" spans="1:5" ht="12.75">
      <c r="A32" s="68" t="s">
        <v>43</v>
      </c>
      <c r="B32" s="64" t="s">
        <v>259</v>
      </c>
      <c r="C32" s="64" t="s">
        <v>260</v>
      </c>
      <c r="D32" s="64" t="s">
        <v>256</v>
      </c>
      <c r="E32" s="64">
        <v>2008</v>
      </c>
    </row>
    <row r="33" spans="1:5" ht="12.75">
      <c r="A33" s="68" t="s">
        <v>35</v>
      </c>
      <c r="B33" s="64" t="s">
        <v>261</v>
      </c>
      <c r="C33" s="64" t="s">
        <v>255</v>
      </c>
      <c r="D33" s="64" t="s">
        <v>256</v>
      </c>
      <c r="E33" s="64">
        <v>2008</v>
      </c>
    </row>
    <row r="34" spans="1:5" ht="12.75">
      <c r="A34" s="76" t="s">
        <v>61</v>
      </c>
      <c r="B34" s="86" t="s">
        <v>262</v>
      </c>
      <c r="C34" s="64" t="s">
        <v>263</v>
      </c>
      <c r="D34" s="65" t="s">
        <v>264</v>
      </c>
      <c r="E34" s="65">
        <v>2003</v>
      </c>
    </row>
    <row r="35" spans="1:5" ht="12.75">
      <c r="A35" s="76" t="s">
        <v>36</v>
      </c>
      <c r="B35" s="64" t="s">
        <v>265</v>
      </c>
      <c r="C35" s="64" t="s">
        <v>263</v>
      </c>
      <c r="D35" s="65" t="s">
        <v>266</v>
      </c>
      <c r="E35" s="65">
        <v>2006</v>
      </c>
    </row>
    <row r="36" spans="1:5" ht="12.75">
      <c r="A36" s="68" t="s">
        <v>38</v>
      </c>
      <c r="B36" s="86" t="s">
        <v>269</v>
      </c>
      <c r="C36" s="64" t="s">
        <v>263</v>
      </c>
      <c r="D36" s="64" t="s">
        <v>268</v>
      </c>
      <c r="E36" s="64">
        <v>2006</v>
      </c>
    </row>
    <row r="37" spans="1:5" ht="12.75">
      <c r="A37" s="68" t="s">
        <v>39</v>
      </c>
      <c r="B37" s="86" t="s">
        <v>270</v>
      </c>
      <c r="C37" s="64" t="s">
        <v>263</v>
      </c>
      <c r="D37" s="64" t="s">
        <v>268</v>
      </c>
      <c r="E37" s="64">
        <v>2006</v>
      </c>
    </row>
    <row r="38" spans="1:5" ht="12.75">
      <c r="A38" s="68" t="s">
        <v>40</v>
      </c>
      <c r="B38" s="87" t="s">
        <v>271</v>
      </c>
      <c r="C38" s="64" t="s">
        <v>263</v>
      </c>
      <c r="D38" s="64" t="s">
        <v>268</v>
      </c>
      <c r="E38" s="64">
        <v>2006</v>
      </c>
    </row>
    <row r="39" spans="1:5" ht="12.75">
      <c r="A39" s="68" t="s">
        <v>41</v>
      </c>
      <c r="B39" s="87" t="s">
        <v>272</v>
      </c>
      <c r="C39" s="64" t="s">
        <v>263</v>
      </c>
      <c r="D39" s="64" t="s">
        <v>268</v>
      </c>
      <c r="E39" s="64">
        <v>2006</v>
      </c>
    </row>
    <row r="40" spans="1:5" ht="12.75">
      <c r="A40" s="56" t="s">
        <v>37</v>
      </c>
      <c r="B40" s="86" t="s">
        <v>267</v>
      </c>
      <c r="C40" s="64" t="s">
        <v>263</v>
      </c>
      <c r="D40" s="64" t="s">
        <v>268</v>
      </c>
      <c r="E40" s="64">
        <v>2006</v>
      </c>
    </row>
    <row r="41" spans="1:5" s="62" customFormat="1" ht="11.25">
      <c r="A41" s="68" t="s">
        <v>101</v>
      </c>
      <c r="B41" s="64" t="s">
        <v>273</v>
      </c>
      <c r="C41" s="64" t="s">
        <v>274</v>
      </c>
      <c r="D41" s="64" t="s">
        <v>268</v>
      </c>
      <c r="E41" s="64">
        <v>2006</v>
      </c>
    </row>
    <row r="42" spans="1:5" s="62" customFormat="1" ht="11.25">
      <c r="A42" s="68" t="s">
        <v>102</v>
      </c>
      <c r="B42" s="64" t="s">
        <v>275</v>
      </c>
      <c r="C42" s="64" t="s">
        <v>274</v>
      </c>
      <c r="D42" s="64" t="s">
        <v>268</v>
      </c>
      <c r="E42" s="64">
        <v>2006</v>
      </c>
    </row>
    <row r="43" spans="1:5" ht="12.75">
      <c r="A43" s="77" t="s">
        <v>42</v>
      </c>
      <c r="B43" s="64" t="s">
        <v>467</v>
      </c>
      <c r="C43" s="64" t="s">
        <v>277</v>
      </c>
      <c r="D43" s="64" t="s">
        <v>276</v>
      </c>
      <c r="E43" s="64">
        <v>2008</v>
      </c>
    </row>
    <row r="44" spans="1:5" ht="12.75">
      <c r="A44" s="68" t="s">
        <v>54</v>
      </c>
      <c r="B44" s="64" t="s">
        <v>278</v>
      </c>
      <c r="C44" s="64" t="s">
        <v>279</v>
      </c>
      <c r="D44" s="64" t="s">
        <v>253</v>
      </c>
      <c r="E44" s="65">
        <v>2006</v>
      </c>
    </row>
    <row r="45" spans="1:5" ht="12.75">
      <c r="A45" s="68" t="s">
        <v>55</v>
      </c>
      <c r="B45" s="64" t="s">
        <v>280</v>
      </c>
      <c r="C45" s="64" t="s">
        <v>279</v>
      </c>
      <c r="D45" s="64" t="s">
        <v>253</v>
      </c>
      <c r="E45" s="65">
        <v>2006</v>
      </c>
    </row>
    <row r="46" spans="1:5" ht="12.75">
      <c r="A46" s="78" t="s">
        <v>56</v>
      </c>
      <c r="B46" s="64" t="s">
        <v>281</v>
      </c>
      <c r="C46" s="64" t="s">
        <v>279</v>
      </c>
      <c r="D46" s="64" t="s">
        <v>253</v>
      </c>
      <c r="E46" s="65">
        <v>2006</v>
      </c>
    </row>
    <row r="47" spans="1:5" ht="11.25" customHeight="1">
      <c r="A47" s="79" t="s">
        <v>103</v>
      </c>
      <c r="B47" s="86" t="s">
        <v>283</v>
      </c>
      <c r="C47" s="86" t="s">
        <v>282</v>
      </c>
      <c r="D47" s="64" t="s">
        <v>284</v>
      </c>
      <c r="E47" s="65">
        <v>2003</v>
      </c>
    </row>
    <row r="48" spans="1:5" ht="12.75">
      <c r="A48" s="68" t="s">
        <v>58</v>
      </c>
      <c r="B48" s="86" t="s">
        <v>286</v>
      </c>
      <c r="C48" s="67" t="s">
        <v>233</v>
      </c>
      <c r="D48" s="64" t="s">
        <v>253</v>
      </c>
      <c r="E48" s="65">
        <v>2006</v>
      </c>
    </row>
    <row r="49" spans="1:5" ht="12.75">
      <c r="A49" s="68" t="s">
        <v>59</v>
      </c>
      <c r="B49" s="86" t="s">
        <v>287</v>
      </c>
      <c r="C49" s="67" t="s">
        <v>233</v>
      </c>
      <c r="D49" s="64" t="s">
        <v>253</v>
      </c>
      <c r="E49" s="65">
        <v>2006</v>
      </c>
    </row>
    <row r="50" spans="1:5" ht="12.75">
      <c r="A50" s="68" t="s">
        <v>57</v>
      </c>
      <c r="B50" s="86" t="s">
        <v>289</v>
      </c>
      <c r="C50" s="64" t="s">
        <v>233</v>
      </c>
      <c r="D50" s="64" t="s">
        <v>253</v>
      </c>
      <c r="E50" s="65">
        <v>2006</v>
      </c>
    </row>
    <row r="51" spans="1:5" ht="12.75">
      <c r="A51" s="68" t="s">
        <v>60</v>
      </c>
      <c r="B51" s="86" t="s">
        <v>288</v>
      </c>
      <c r="C51" s="67" t="s">
        <v>233</v>
      </c>
      <c r="D51" s="64" t="s">
        <v>253</v>
      </c>
      <c r="E51" s="65">
        <v>2006</v>
      </c>
    </row>
    <row r="52" spans="1:5" ht="12.75">
      <c r="A52" s="80" t="s">
        <v>62</v>
      </c>
      <c r="B52" s="86" t="s">
        <v>285</v>
      </c>
      <c r="C52" s="67" t="s">
        <v>233</v>
      </c>
      <c r="D52" s="64" t="s">
        <v>253</v>
      </c>
      <c r="E52" s="65">
        <v>2006</v>
      </c>
    </row>
    <row r="53" spans="1:5" ht="12.75">
      <c r="A53" s="68" t="s">
        <v>73</v>
      </c>
      <c r="B53" s="86" t="s">
        <v>291</v>
      </c>
      <c r="C53" s="64" t="s">
        <v>290</v>
      </c>
      <c r="D53" s="64" t="s">
        <v>253</v>
      </c>
      <c r="E53" s="65">
        <v>2006</v>
      </c>
    </row>
    <row r="54" spans="1:5" ht="12.75">
      <c r="A54" s="56" t="s">
        <v>77</v>
      </c>
      <c r="B54" s="86" t="s">
        <v>469</v>
      </c>
      <c r="C54" s="67" t="s">
        <v>233</v>
      </c>
      <c r="D54" s="64" t="s">
        <v>253</v>
      </c>
      <c r="E54" s="65">
        <v>2006</v>
      </c>
    </row>
    <row r="55" spans="1:5" ht="12.75">
      <c r="A55" s="68" t="s">
        <v>63</v>
      </c>
      <c r="B55" s="86" t="s">
        <v>292</v>
      </c>
      <c r="C55" s="64" t="s">
        <v>290</v>
      </c>
      <c r="D55" s="64" t="s">
        <v>253</v>
      </c>
      <c r="E55" s="65">
        <v>2006</v>
      </c>
    </row>
    <row r="56" spans="1:5" ht="12.75">
      <c r="A56" s="68" t="s">
        <v>104</v>
      </c>
      <c r="B56" s="86" t="s">
        <v>293</v>
      </c>
      <c r="C56" s="64" t="s">
        <v>290</v>
      </c>
      <c r="D56" s="64" t="s">
        <v>253</v>
      </c>
      <c r="E56" s="65">
        <v>2006</v>
      </c>
    </row>
    <row r="57" spans="1:5" ht="12.75">
      <c r="A57" s="81" t="s">
        <v>64</v>
      </c>
      <c r="B57" s="88" t="s">
        <v>294</v>
      </c>
      <c r="C57" s="64" t="s">
        <v>233</v>
      </c>
      <c r="D57" s="64" t="s">
        <v>295</v>
      </c>
      <c r="E57" s="64">
        <v>2002</v>
      </c>
    </row>
    <row r="58" spans="1:5" ht="12.75">
      <c r="A58" s="81" t="s">
        <v>65</v>
      </c>
      <c r="B58" s="88" t="s">
        <v>296</v>
      </c>
      <c r="C58" s="64" t="s">
        <v>233</v>
      </c>
      <c r="D58" s="64" t="s">
        <v>295</v>
      </c>
      <c r="E58" s="64">
        <v>2002</v>
      </c>
    </row>
    <row r="59" spans="1:5" ht="12.75">
      <c r="A59" s="81" t="s">
        <v>66</v>
      </c>
      <c r="B59" s="88" t="s">
        <v>297</v>
      </c>
      <c r="C59" s="64" t="s">
        <v>233</v>
      </c>
      <c r="D59" s="64" t="s">
        <v>295</v>
      </c>
      <c r="E59" s="64">
        <v>2002</v>
      </c>
    </row>
    <row r="60" spans="1:5" ht="12.75">
      <c r="A60" s="80" t="s">
        <v>78</v>
      </c>
      <c r="B60" s="86" t="s">
        <v>298</v>
      </c>
      <c r="C60" s="64" t="s">
        <v>233</v>
      </c>
      <c r="D60" s="67" t="s">
        <v>299</v>
      </c>
      <c r="E60" s="64">
        <v>2006</v>
      </c>
    </row>
    <row r="61" spans="1:5" ht="12.75">
      <c r="A61" s="68" t="s">
        <v>67</v>
      </c>
      <c r="B61" s="64" t="s">
        <v>300</v>
      </c>
      <c r="C61" s="64" t="s">
        <v>233</v>
      </c>
      <c r="D61" s="64" t="s">
        <v>253</v>
      </c>
      <c r="E61" s="65">
        <v>2006</v>
      </c>
    </row>
    <row r="62" spans="1:5" ht="12.75">
      <c r="A62" s="68" t="s">
        <v>68</v>
      </c>
      <c r="B62" s="86" t="s">
        <v>301</v>
      </c>
      <c r="C62" s="86" t="s">
        <v>302</v>
      </c>
      <c r="D62" s="64" t="s">
        <v>253</v>
      </c>
      <c r="E62" s="65">
        <v>2006</v>
      </c>
    </row>
    <row r="63" spans="1:5" ht="12.75">
      <c r="A63" s="68" t="s">
        <v>69</v>
      </c>
      <c r="B63" s="86" t="s">
        <v>303</v>
      </c>
      <c r="C63" s="86" t="s">
        <v>304</v>
      </c>
      <c r="D63" s="64" t="s">
        <v>253</v>
      </c>
      <c r="E63" s="65">
        <v>2006</v>
      </c>
    </row>
    <row r="64" spans="1:5" ht="12.75">
      <c r="A64" s="68" t="s">
        <v>70</v>
      </c>
      <c r="B64" s="86" t="s">
        <v>305</v>
      </c>
      <c r="C64" s="64" t="s">
        <v>306</v>
      </c>
      <c r="D64" s="64" t="s">
        <v>253</v>
      </c>
      <c r="E64" s="65">
        <v>2006</v>
      </c>
    </row>
    <row r="65" spans="1:5" ht="12.75">
      <c r="A65" s="68" t="s">
        <v>71</v>
      </c>
      <c r="B65" s="64" t="s">
        <v>307</v>
      </c>
      <c r="C65" s="64" t="s">
        <v>306</v>
      </c>
      <c r="D65" s="64" t="s">
        <v>253</v>
      </c>
      <c r="E65" s="65">
        <v>2006</v>
      </c>
    </row>
    <row r="66" spans="1:5" ht="12.75">
      <c r="A66" s="68" t="s">
        <v>72</v>
      </c>
      <c r="B66" s="86" t="s">
        <v>308</v>
      </c>
      <c r="C66" s="67" t="s">
        <v>260</v>
      </c>
      <c r="D66" s="64" t="s">
        <v>253</v>
      </c>
      <c r="E66" s="65">
        <v>2006</v>
      </c>
    </row>
    <row r="67" spans="1:5" ht="12.75">
      <c r="A67" s="68" t="s">
        <v>74</v>
      </c>
      <c r="B67" s="86" t="s">
        <v>309</v>
      </c>
      <c r="C67" s="64" t="s">
        <v>310</v>
      </c>
      <c r="D67" s="64" t="s">
        <v>253</v>
      </c>
      <c r="E67" s="65">
        <v>2006</v>
      </c>
    </row>
    <row r="68" spans="1:5" ht="12.75">
      <c r="A68" s="68" t="s">
        <v>75</v>
      </c>
      <c r="B68" s="86" t="s">
        <v>311</v>
      </c>
      <c r="C68" s="64" t="s">
        <v>312</v>
      </c>
      <c r="D68" s="64" t="s">
        <v>253</v>
      </c>
      <c r="E68" s="65">
        <v>2006</v>
      </c>
    </row>
    <row r="69" spans="1:5" ht="12.75">
      <c r="A69" s="68" t="s">
        <v>76</v>
      </c>
      <c r="B69" s="86" t="s">
        <v>313</v>
      </c>
      <c r="C69" s="64" t="s">
        <v>314</v>
      </c>
      <c r="D69" s="64" t="s">
        <v>253</v>
      </c>
      <c r="E69" s="65">
        <v>2006</v>
      </c>
    </row>
    <row r="70" spans="1:5" ht="12.75">
      <c r="A70" s="82" t="s">
        <v>79</v>
      </c>
      <c r="B70" s="86" t="s">
        <v>315</v>
      </c>
      <c r="C70" s="64" t="s">
        <v>316</v>
      </c>
      <c r="D70" s="64" t="s">
        <v>253</v>
      </c>
      <c r="E70" s="65">
        <v>2006</v>
      </c>
    </row>
    <row r="71" spans="1:5" ht="12.75">
      <c r="A71" s="82" t="s">
        <v>80</v>
      </c>
      <c r="B71" s="86" t="s">
        <v>317</v>
      </c>
      <c r="C71" s="64" t="s">
        <v>316</v>
      </c>
      <c r="D71" s="64" t="s">
        <v>253</v>
      </c>
      <c r="E71" s="65">
        <v>2006</v>
      </c>
    </row>
    <row r="72" spans="1:5" ht="12.75">
      <c r="A72" s="68" t="s">
        <v>81</v>
      </c>
      <c r="B72" s="86" t="s">
        <v>318</v>
      </c>
      <c r="C72" s="64" t="s">
        <v>316</v>
      </c>
      <c r="D72" s="64" t="s">
        <v>253</v>
      </c>
      <c r="E72" s="65">
        <v>2006</v>
      </c>
    </row>
    <row r="73" spans="1:5" ht="12.75">
      <c r="A73" s="81" t="s">
        <v>44</v>
      </c>
      <c r="B73" s="62" t="s">
        <v>319</v>
      </c>
      <c r="C73" s="62" t="s">
        <v>320</v>
      </c>
      <c r="D73" s="62" t="s">
        <v>256</v>
      </c>
      <c r="E73" s="62">
        <v>2008</v>
      </c>
    </row>
    <row r="74" spans="1:5" ht="12.75">
      <c r="A74" s="83" t="s">
        <v>87</v>
      </c>
      <c r="B74" s="86" t="s">
        <v>325</v>
      </c>
      <c r="C74" s="64" t="s">
        <v>326</v>
      </c>
      <c r="D74" s="67" t="s">
        <v>327</v>
      </c>
      <c r="E74" s="67">
        <v>2008</v>
      </c>
    </row>
    <row r="75" spans="1:5" ht="12.75">
      <c r="A75" s="83" t="s">
        <v>88</v>
      </c>
      <c r="B75" s="86" t="s">
        <v>328</v>
      </c>
      <c r="C75" s="64" t="s">
        <v>326</v>
      </c>
      <c r="D75" s="67" t="s">
        <v>327</v>
      </c>
      <c r="E75" s="67">
        <v>2008</v>
      </c>
    </row>
    <row r="76" spans="1:7" ht="12" customHeight="1">
      <c r="A76" s="68" t="s">
        <v>89</v>
      </c>
      <c r="B76" s="86" t="s">
        <v>329</v>
      </c>
      <c r="C76" s="64" t="s">
        <v>326</v>
      </c>
      <c r="D76" s="67" t="s">
        <v>327</v>
      </c>
      <c r="E76" s="67">
        <v>2008</v>
      </c>
      <c r="F76" s="35"/>
      <c r="G76" s="35"/>
    </row>
    <row r="77" spans="1:5" ht="11.25" customHeight="1">
      <c r="A77" s="68" t="s">
        <v>99</v>
      </c>
      <c r="B77" s="86" t="s">
        <v>330</v>
      </c>
      <c r="C77" s="64" t="s">
        <v>326</v>
      </c>
      <c r="D77" s="67" t="s">
        <v>327</v>
      </c>
      <c r="E77" s="67">
        <v>2008</v>
      </c>
    </row>
    <row r="78" spans="1:5" ht="11.25" customHeight="1">
      <c r="A78" s="68" t="s">
        <v>90</v>
      </c>
      <c r="B78" s="86" t="s">
        <v>331</v>
      </c>
      <c r="C78" s="64" t="s">
        <v>326</v>
      </c>
      <c r="D78" s="67" t="s">
        <v>327</v>
      </c>
      <c r="E78" s="67">
        <v>2008</v>
      </c>
    </row>
    <row r="79" spans="1:5" ht="12" customHeight="1">
      <c r="A79" s="68" t="s">
        <v>100</v>
      </c>
      <c r="B79" s="86" t="s">
        <v>332</v>
      </c>
      <c r="C79" s="64" t="s">
        <v>326</v>
      </c>
      <c r="D79" s="67" t="s">
        <v>327</v>
      </c>
      <c r="E79" s="67">
        <v>2008</v>
      </c>
    </row>
    <row r="80" spans="1:5" ht="12.75">
      <c r="A80" s="68" t="s">
        <v>91</v>
      </c>
      <c r="B80" s="64" t="s">
        <v>321</v>
      </c>
      <c r="C80" s="64" t="s">
        <v>322</v>
      </c>
      <c r="D80" s="67" t="s">
        <v>323</v>
      </c>
      <c r="E80" s="64">
        <v>2008</v>
      </c>
    </row>
    <row r="81" spans="1:5" ht="12.75">
      <c r="A81" s="68" t="s">
        <v>92</v>
      </c>
      <c r="B81" s="64" t="s">
        <v>324</v>
      </c>
      <c r="C81" s="64" t="s">
        <v>322</v>
      </c>
      <c r="D81" s="67" t="s">
        <v>323</v>
      </c>
      <c r="E81" s="64">
        <v>2008</v>
      </c>
    </row>
    <row r="82" spans="1:5" ht="12.75">
      <c r="A82" s="68" t="s">
        <v>45</v>
      </c>
      <c r="B82" s="64" t="s">
        <v>333</v>
      </c>
      <c r="C82" s="64" t="s">
        <v>334</v>
      </c>
      <c r="D82" s="64" t="s">
        <v>256</v>
      </c>
      <c r="E82" s="64">
        <v>2008</v>
      </c>
    </row>
    <row r="83" spans="1:5" ht="12.75">
      <c r="A83" s="68" t="s">
        <v>46</v>
      </c>
      <c r="B83" s="64" t="s">
        <v>468</v>
      </c>
      <c r="C83" s="64" t="s">
        <v>335</v>
      </c>
      <c r="D83" s="64" t="s">
        <v>485</v>
      </c>
      <c r="E83" s="64">
        <v>2008</v>
      </c>
    </row>
    <row r="84" spans="1:5" ht="12.75">
      <c r="A84" s="84" t="s">
        <v>93</v>
      </c>
      <c r="B84" s="64" t="s">
        <v>336</v>
      </c>
      <c r="C84" s="64" t="s">
        <v>337</v>
      </c>
      <c r="D84" s="67" t="s">
        <v>338</v>
      </c>
      <c r="E84" s="67">
        <v>2009</v>
      </c>
    </row>
    <row r="85" spans="1:5" ht="12.75">
      <c r="A85" s="85" t="s">
        <v>94</v>
      </c>
      <c r="B85" s="64" t="s">
        <v>339</v>
      </c>
      <c r="C85" s="64" t="s">
        <v>340</v>
      </c>
      <c r="D85" s="67" t="s">
        <v>338</v>
      </c>
      <c r="E85" s="67">
        <v>2009</v>
      </c>
    </row>
    <row r="86" spans="1:5" ht="12.75">
      <c r="A86" s="81" t="s">
        <v>109</v>
      </c>
      <c r="B86" s="64" t="s">
        <v>341</v>
      </c>
      <c r="C86" s="64" t="s">
        <v>337</v>
      </c>
      <c r="D86" s="67" t="s">
        <v>338</v>
      </c>
      <c r="E86" s="67">
        <v>2009</v>
      </c>
    </row>
    <row r="87" spans="1:5" ht="12.75">
      <c r="A87" s="80" t="s">
        <v>110</v>
      </c>
      <c r="B87" s="64" t="s">
        <v>342</v>
      </c>
      <c r="C87" s="64" t="s">
        <v>340</v>
      </c>
      <c r="D87" s="67" t="s">
        <v>338</v>
      </c>
      <c r="E87" s="67">
        <v>2009</v>
      </c>
    </row>
    <row r="88" spans="1:5" ht="12.75">
      <c r="A88" s="68" t="s">
        <v>95</v>
      </c>
      <c r="B88" s="64" t="s">
        <v>343</v>
      </c>
      <c r="C88" s="64" t="s">
        <v>337</v>
      </c>
      <c r="D88" s="67" t="s">
        <v>344</v>
      </c>
      <c r="E88" s="67">
        <v>2009</v>
      </c>
    </row>
    <row r="89" spans="1:5" ht="12.75">
      <c r="A89" s="80" t="s">
        <v>96</v>
      </c>
      <c r="B89" s="64" t="s">
        <v>345</v>
      </c>
      <c r="C89" s="64" t="s">
        <v>340</v>
      </c>
      <c r="D89" s="67" t="s">
        <v>344</v>
      </c>
      <c r="E89" s="67">
        <v>2009</v>
      </c>
    </row>
    <row r="90" spans="1:5" ht="12.75">
      <c r="A90" s="68" t="s">
        <v>82</v>
      </c>
      <c r="B90" s="64" t="s">
        <v>346</v>
      </c>
      <c r="C90" s="64" t="s">
        <v>233</v>
      </c>
      <c r="D90" s="67" t="s">
        <v>347</v>
      </c>
      <c r="E90" s="67">
        <v>2006</v>
      </c>
    </row>
    <row r="91" spans="1:5" ht="12.75">
      <c r="A91" s="68" t="s">
        <v>83</v>
      </c>
      <c r="B91" s="64" t="s">
        <v>348</v>
      </c>
      <c r="C91" s="64" t="s">
        <v>233</v>
      </c>
      <c r="D91" s="67" t="s">
        <v>347</v>
      </c>
      <c r="E91" s="67">
        <v>2006</v>
      </c>
    </row>
    <row r="92" spans="1:13" ht="12.75">
      <c r="A92" s="68" t="s">
        <v>84</v>
      </c>
      <c r="B92" s="64" t="s">
        <v>349</v>
      </c>
      <c r="C92" s="64" t="s">
        <v>233</v>
      </c>
      <c r="D92" s="67" t="s">
        <v>347</v>
      </c>
      <c r="E92" s="67">
        <v>2006</v>
      </c>
      <c r="M92" s="1"/>
    </row>
    <row r="93" spans="1:5" ht="12.75">
      <c r="A93" s="68" t="s">
        <v>107</v>
      </c>
      <c r="B93" s="64" t="s">
        <v>350</v>
      </c>
      <c r="C93" s="64" t="s">
        <v>233</v>
      </c>
      <c r="D93" s="67" t="s">
        <v>347</v>
      </c>
      <c r="E93" s="67">
        <v>2006</v>
      </c>
    </row>
    <row r="94" spans="1:5" ht="12.75">
      <c r="A94" s="68" t="s">
        <v>108</v>
      </c>
      <c r="B94" s="64" t="s">
        <v>351</v>
      </c>
      <c r="C94" s="64" t="s">
        <v>352</v>
      </c>
      <c r="D94" s="67" t="s">
        <v>347</v>
      </c>
      <c r="E94" s="67">
        <v>2006</v>
      </c>
    </row>
    <row r="95" spans="1:5" ht="12.75">
      <c r="A95" s="68" t="s">
        <v>85</v>
      </c>
      <c r="B95" s="64" t="s">
        <v>354</v>
      </c>
      <c r="C95" s="64" t="s">
        <v>233</v>
      </c>
      <c r="D95" s="67" t="s">
        <v>347</v>
      </c>
      <c r="E95" s="67">
        <v>2006</v>
      </c>
    </row>
    <row r="96" spans="1:5" ht="12.75">
      <c r="A96" s="68" t="s">
        <v>86</v>
      </c>
      <c r="B96" s="64" t="s">
        <v>353</v>
      </c>
      <c r="C96" s="64" t="s">
        <v>233</v>
      </c>
      <c r="D96" s="67" t="s">
        <v>347</v>
      </c>
      <c r="E96" s="67">
        <v>2006</v>
      </c>
    </row>
    <row r="97" spans="1:5" ht="12.75">
      <c r="A97" s="68" t="s">
        <v>97</v>
      </c>
      <c r="B97" s="64" t="s">
        <v>355</v>
      </c>
      <c r="C97" s="64" t="s">
        <v>356</v>
      </c>
      <c r="D97" s="67" t="s">
        <v>327</v>
      </c>
      <c r="E97" s="67">
        <v>2008</v>
      </c>
    </row>
    <row r="98" spans="1:5" ht="12.75">
      <c r="A98" s="68" t="s">
        <v>98</v>
      </c>
      <c r="B98" s="64" t="s">
        <v>357</v>
      </c>
      <c r="C98" s="64" t="s">
        <v>356</v>
      </c>
      <c r="D98" s="67" t="s">
        <v>327</v>
      </c>
      <c r="E98" s="67">
        <v>2008</v>
      </c>
    </row>
    <row r="99" spans="1:5" ht="12.75">
      <c r="A99" s="68" t="s">
        <v>105</v>
      </c>
      <c r="B99" s="86" t="s">
        <v>358</v>
      </c>
      <c r="C99" s="64" t="s">
        <v>359</v>
      </c>
      <c r="D99" s="67" t="s">
        <v>360</v>
      </c>
      <c r="E99" s="67">
        <v>2003</v>
      </c>
    </row>
    <row r="100" spans="1:5" ht="12.75">
      <c r="A100" s="68" t="s">
        <v>106</v>
      </c>
      <c r="B100" s="86" t="s">
        <v>361</v>
      </c>
      <c r="C100" s="64" t="s">
        <v>362</v>
      </c>
      <c r="D100" s="67" t="s">
        <v>360</v>
      </c>
      <c r="E100" s="67">
        <v>2003</v>
      </c>
    </row>
    <row r="101" spans="1:5" ht="12.75">
      <c r="A101" s="68" t="s">
        <v>111</v>
      </c>
      <c r="B101" s="64" t="s">
        <v>363</v>
      </c>
      <c r="C101" s="64" t="s">
        <v>364</v>
      </c>
      <c r="D101" s="67" t="s">
        <v>365</v>
      </c>
      <c r="E101" s="67" t="s">
        <v>366</v>
      </c>
    </row>
    <row r="102" spans="1:5" ht="12.75">
      <c r="A102" s="68" t="s">
        <v>112</v>
      </c>
      <c r="B102" s="64" t="s">
        <v>367</v>
      </c>
      <c r="C102" s="64" t="s">
        <v>364</v>
      </c>
      <c r="D102" s="67" t="s">
        <v>365</v>
      </c>
      <c r="E102" s="67" t="s">
        <v>366</v>
      </c>
    </row>
    <row r="103" spans="1:5" ht="12.75">
      <c r="A103" s="68" t="s">
        <v>113</v>
      </c>
      <c r="B103" s="64" t="s">
        <v>368</v>
      </c>
      <c r="C103" s="64" t="s">
        <v>364</v>
      </c>
      <c r="D103" s="67" t="s">
        <v>365</v>
      </c>
      <c r="E103" s="67" t="s">
        <v>370</v>
      </c>
    </row>
    <row r="104" spans="1:5" ht="12.75">
      <c r="A104" s="81" t="s">
        <v>127</v>
      </c>
      <c r="B104" s="64" t="s">
        <v>375</v>
      </c>
      <c r="C104" s="64" t="s">
        <v>364</v>
      </c>
      <c r="D104" s="67" t="s">
        <v>365</v>
      </c>
      <c r="E104" s="67" t="s">
        <v>370</v>
      </c>
    </row>
    <row r="105" spans="1:5" ht="12.75">
      <c r="A105" s="81" t="s">
        <v>128</v>
      </c>
      <c r="B105" s="64" t="s">
        <v>376</v>
      </c>
      <c r="C105" s="64" t="s">
        <v>364</v>
      </c>
      <c r="D105" s="67" t="s">
        <v>365</v>
      </c>
      <c r="E105" s="67" t="s">
        <v>370</v>
      </c>
    </row>
    <row r="106" spans="1:5" ht="12.75">
      <c r="A106" s="81" t="s">
        <v>129</v>
      </c>
      <c r="B106" s="64" t="s">
        <v>371</v>
      </c>
      <c r="C106" s="64" t="s">
        <v>364</v>
      </c>
      <c r="D106" s="67" t="s">
        <v>365</v>
      </c>
      <c r="E106" s="67" t="s">
        <v>370</v>
      </c>
    </row>
    <row r="107" spans="1:5" ht="12.75">
      <c r="A107" s="81" t="s">
        <v>372</v>
      </c>
      <c r="B107" s="64" t="s">
        <v>377</v>
      </c>
      <c r="C107" s="64" t="s">
        <v>364</v>
      </c>
      <c r="D107" s="67" t="s">
        <v>365</v>
      </c>
      <c r="E107" s="67" t="s">
        <v>370</v>
      </c>
    </row>
    <row r="108" spans="1:5" ht="12.75">
      <c r="A108" s="81" t="s">
        <v>373</v>
      </c>
      <c r="B108" s="64" t="s">
        <v>378</v>
      </c>
      <c r="C108" s="64" t="s">
        <v>364</v>
      </c>
      <c r="D108" s="67" t="s">
        <v>365</v>
      </c>
      <c r="E108" s="67" t="s">
        <v>370</v>
      </c>
    </row>
    <row r="109" spans="1:5" ht="12.75">
      <c r="A109" s="81" t="s">
        <v>374</v>
      </c>
      <c r="B109" s="64" t="s">
        <v>379</v>
      </c>
      <c r="C109" s="64" t="s">
        <v>364</v>
      </c>
      <c r="D109" s="67" t="s">
        <v>365</v>
      </c>
      <c r="E109" s="67" t="s">
        <v>370</v>
      </c>
    </row>
    <row r="110" spans="1:5" ht="12.75">
      <c r="A110" s="68" t="s">
        <v>133</v>
      </c>
      <c r="B110" s="64" t="s">
        <v>380</v>
      </c>
      <c r="C110" s="64" t="s">
        <v>364</v>
      </c>
      <c r="D110" s="67" t="s">
        <v>365</v>
      </c>
      <c r="E110" s="67" t="s">
        <v>370</v>
      </c>
    </row>
    <row r="111" spans="1:5" ht="12.75">
      <c r="A111" s="68" t="s">
        <v>134</v>
      </c>
      <c r="B111" s="64" t="s">
        <v>381</v>
      </c>
      <c r="C111" s="64" t="s">
        <v>364</v>
      </c>
      <c r="D111" s="67" t="s">
        <v>365</v>
      </c>
      <c r="E111" s="67" t="s">
        <v>370</v>
      </c>
    </row>
    <row r="112" spans="1:5" ht="12.75">
      <c r="A112" s="68" t="s">
        <v>135</v>
      </c>
      <c r="B112" s="64" t="s">
        <v>382</v>
      </c>
      <c r="C112" s="64" t="s">
        <v>364</v>
      </c>
      <c r="D112" s="67" t="s">
        <v>365</v>
      </c>
      <c r="E112" s="67" t="s">
        <v>370</v>
      </c>
    </row>
    <row r="113" spans="1:5" ht="12.75">
      <c r="A113" s="68" t="s">
        <v>136</v>
      </c>
      <c r="B113" s="64" t="s">
        <v>383</v>
      </c>
      <c r="C113" s="64" t="s">
        <v>364</v>
      </c>
      <c r="D113" s="67" t="s">
        <v>365</v>
      </c>
      <c r="E113" s="67" t="s">
        <v>370</v>
      </c>
    </row>
    <row r="114" spans="1:5" ht="12.75">
      <c r="A114" s="68" t="s">
        <v>137</v>
      </c>
      <c r="B114" s="64" t="s">
        <v>396</v>
      </c>
      <c r="C114" s="64" t="s">
        <v>364</v>
      </c>
      <c r="D114" s="67" t="s">
        <v>365</v>
      </c>
      <c r="E114" s="67" t="s">
        <v>370</v>
      </c>
    </row>
    <row r="115" spans="1:5" ht="12.75">
      <c r="A115" s="68" t="s">
        <v>138</v>
      </c>
      <c r="B115" s="64" t="s">
        <v>384</v>
      </c>
      <c r="C115" s="64" t="s">
        <v>364</v>
      </c>
      <c r="D115" s="67" t="s">
        <v>365</v>
      </c>
      <c r="E115" s="67" t="s">
        <v>370</v>
      </c>
    </row>
    <row r="116" spans="1:5" ht="12.75">
      <c r="A116" s="68" t="s">
        <v>139</v>
      </c>
      <c r="B116" s="64" t="s">
        <v>385</v>
      </c>
      <c r="C116" s="64" t="s">
        <v>364</v>
      </c>
      <c r="D116" s="67" t="s">
        <v>365</v>
      </c>
      <c r="E116" s="67" t="s">
        <v>370</v>
      </c>
    </row>
    <row r="117" spans="1:5" ht="12.75">
      <c r="A117" s="68" t="s">
        <v>140</v>
      </c>
      <c r="B117" s="64" t="s">
        <v>386</v>
      </c>
      <c r="C117" s="64" t="s">
        <v>364</v>
      </c>
      <c r="D117" s="67" t="s">
        <v>365</v>
      </c>
      <c r="E117" s="67" t="s">
        <v>370</v>
      </c>
    </row>
    <row r="118" spans="1:5" ht="12.75">
      <c r="A118" s="68" t="s">
        <v>141</v>
      </c>
      <c r="B118" s="64" t="s">
        <v>387</v>
      </c>
      <c r="C118" s="64" t="s">
        <v>364</v>
      </c>
      <c r="D118" s="67" t="s">
        <v>365</v>
      </c>
      <c r="E118" s="67" t="s">
        <v>370</v>
      </c>
    </row>
    <row r="119" spans="1:5" ht="12.75">
      <c r="A119" s="68" t="s">
        <v>142</v>
      </c>
      <c r="B119" s="64" t="s">
        <v>388</v>
      </c>
      <c r="C119" s="64" t="s">
        <v>364</v>
      </c>
      <c r="D119" s="67" t="s">
        <v>365</v>
      </c>
      <c r="E119" s="67" t="s">
        <v>370</v>
      </c>
    </row>
    <row r="120" spans="1:5" ht="12.75">
      <c r="A120" s="68" t="s">
        <v>143</v>
      </c>
      <c r="B120" s="64" t="s">
        <v>397</v>
      </c>
      <c r="C120" s="64" t="s">
        <v>364</v>
      </c>
      <c r="D120" s="67" t="s">
        <v>365</v>
      </c>
      <c r="E120" s="67" t="s">
        <v>370</v>
      </c>
    </row>
    <row r="121" spans="1:5" ht="12.75">
      <c r="A121" s="68" t="s">
        <v>144</v>
      </c>
      <c r="B121" s="64" t="s">
        <v>389</v>
      </c>
      <c r="C121" s="64" t="s">
        <v>364</v>
      </c>
      <c r="D121" s="67" t="s">
        <v>365</v>
      </c>
      <c r="E121" s="67" t="s">
        <v>370</v>
      </c>
    </row>
    <row r="122" spans="1:5" ht="12.75">
      <c r="A122" s="68" t="s">
        <v>145</v>
      </c>
      <c r="B122" s="64" t="s">
        <v>390</v>
      </c>
      <c r="C122" s="64" t="s">
        <v>364</v>
      </c>
      <c r="D122" s="67" t="s">
        <v>365</v>
      </c>
      <c r="E122" s="67" t="s">
        <v>370</v>
      </c>
    </row>
    <row r="123" spans="1:5" ht="12.75">
      <c r="A123" s="68" t="s">
        <v>146</v>
      </c>
      <c r="B123" s="64" t="s">
        <v>395</v>
      </c>
      <c r="C123" s="64" t="s">
        <v>364</v>
      </c>
      <c r="D123" s="67" t="s">
        <v>365</v>
      </c>
      <c r="E123" s="67" t="s">
        <v>370</v>
      </c>
    </row>
    <row r="124" spans="1:5" ht="12.75">
      <c r="A124" s="68" t="s">
        <v>147</v>
      </c>
      <c r="B124" s="64" t="s">
        <v>391</v>
      </c>
      <c r="C124" s="64" t="s">
        <v>364</v>
      </c>
      <c r="D124" s="67" t="s">
        <v>365</v>
      </c>
      <c r="E124" s="67" t="s">
        <v>370</v>
      </c>
    </row>
    <row r="125" spans="1:5" ht="12.75">
      <c r="A125" s="68" t="s">
        <v>148</v>
      </c>
      <c r="B125" s="64" t="s">
        <v>392</v>
      </c>
      <c r="C125" s="64" t="s">
        <v>364</v>
      </c>
      <c r="D125" s="67" t="s">
        <v>365</v>
      </c>
      <c r="E125" s="67" t="s">
        <v>370</v>
      </c>
    </row>
    <row r="126" spans="1:5" ht="12.75">
      <c r="A126" s="68" t="s">
        <v>149</v>
      </c>
      <c r="B126" s="64" t="s">
        <v>393</v>
      </c>
      <c r="C126" s="64" t="s">
        <v>364</v>
      </c>
      <c r="D126" s="67" t="s">
        <v>365</v>
      </c>
      <c r="E126" s="67" t="s">
        <v>370</v>
      </c>
    </row>
    <row r="127" spans="1:5" ht="12.75">
      <c r="A127" s="68" t="s">
        <v>150</v>
      </c>
      <c r="B127" s="64" t="s">
        <v>394</v>
      </c>
      <c r="C127" s="64" t="s">
        <v>364</v>
      </c>
      <c r="D127" s="67" t="s">
        <v>365</v>
      </c>
      <c r="E127" s="67" t="s">
        <v>370</v>
      </c>
    </row>
    <row r="128" spans="1:5" ht="12.75">
      <c r="A128" s="68" t="s">
        <v>151</v>
      </c>
      <c r="B128" s="64" t="s">
        <v>415</v>
      </c>
      <c r="C128" s="67" t="s">
        <v>419</v>
      </c>
      <c r="D128" s="64" t="s">
        <v>399</v>
      </c>
      <c r="E128" s="67" t="s">
        <v>370</v>
      </c>
    </row>
    <row r="129" spans="1:5" ht="12.75">
      <c r="A129" s="68" t="s">
        <v>152</v>
      </c>
      <c r="B129" s="89" t="s">
        <v>416</v>
      </c>
      <c r="C129" s="67" t="s">
        <v>420</v>
      </c>
      <c r="D129" s="64" t="s">
        <v>399</v>
      </c>
      <c r="E129" s="67" t="s">
        <v>370</v>
      </c>
    </row>
    <row r="130" spans="1:5" ht="12.75">
      <c r="A130" s="68" t="s">
        <v>153</v>
      </c>
      <c r="B130" s="64" t="s">
        <v>417</v>
      </c>
      <c r="C130" s="67" t="s">
        <v>421</v>
      </c>
      <c r="D130" s="64" t="s">
        <v>399</v>
      </c>
      <c r="E130" s="67" t="s">
        <v>370</v>
      </c>
    </row>
    <row r="131" spans="1:5" ht="12.75">
      <c r="A131" s="68" t="s">
        <v>154</v>
      </c>
      <c r="B131" s="89" t="s">
        <v>418</v>
      </c>
      <c r="C131" s="67" t="s">
        <v>422</v>
      </c>
      <c r="D131" s="64" t="s">
        <v>399</v>
      </c>
      <c r="E131" s="67" t="s">
        <v>370</v>
      </c>
    </row>
    <row r="132" spans="1:5" ht="12.75">
      <c r="A132" s="68" t="s">
        <v>155</v>
      </c>
      <c r="B132" s="64" t="s">
        <v>404</v>
      </c>
      <c r="C132" s="67" t="s">
        <v>403</v>
      </c>
      <c r="D132" s="64" t="s">
        <v>399</v>
      </c>
      <c r="E132" s="67" t="s">
        <v>370</v>
      </c>
    </row>
    <row r="133" spans="1:5" ht="12.75">
      <c r="A133" s="68" t="s">
        <v>156</v>
      </c>
      <c r="B133" s="89" t="s">
        <v>401</v>
      </c>
      <c r="C133" s="67" t="s">
        <v>402</v>
      </c>
      <c r="D133" s="64" t="s">
        <v>399</v>
      </c>
      <c r="E133" s="67" t="s">
        <v>370</v>
      </c>
    </row>
    <row r="134" spans="1:5" ht="12.75">
      <c r="A134" s="68" t="s">
        <v>157</v>
      </c>
      <c r="B134" s="64" t="s">
        <v>406</v>
      </c>
      <c r="C134" s="67" t="s">
        <v>405</v>
      </c>
      <c r="D134" s="64" t="s">
        <v>399</v>
      </c>
      <c r="E134" s="67" t="s">
        <v>370</v>
      </c>
    </row>
    <row r="135" spans="1:5" ht="12.75">
      <c r="A135" s="68" t="s">
        <v>158</v>
      </c>
      <c r="B135" s="89" t="s">
        <v>400</v>
      </c>
      <c r="C135" s="67" t="s">
        <v>398</v>
      </c>
      <c r="D135" s="64" t="s">
        <v>399</v>
      </c>
      <c r="E135" s="67" t="s">
        <v>370</v>
      </c>
    </row>
    <row r="136" spans="1:5" ht="12.75">
      <c r="A136" s="68" t="s">
        <v>159</v>
      </c>
      <c r="B136" s="64" t="s">
        <v>407</v>
      </c>
      <c r="C136" s="67" t="s">
        <v>411</v>
      </c>
      <c r="D136" s="64" t="s">
        <v>399</v>
      </c>
      <c r="E136" s="67" t="s">
        <v>370</v>
      </c>
    </row>
    <row r="137" spans="1:5" ht="12.75">
      <c r="A137" s="68" t="s">
        <v>160</v>
      </c>
      <c r="B137" s="89" t="s">
        <v>408</v>
      </c>
      <c r="C137" s="67" t="s">
        <v>412</v>
      </c>
      <c r="D137" s="64" t="s">
        <v>399</v>
      </c>
      <c r="E137" s="67" t="s">
        <v>370</v>
      </c>
    </row>
    <row r="138" spans="1:5" ht="12.75">
      <c r="A138" s="68" t="s">
        <v>161</v>
      </c>
      <c r="B138" s="64" t="s">
        <v>409</v>
      </c>
      <c r="C138" s="67" t="s">
        <v>413</v>
      </c>
      <c r="D138" s="64" t="s">
        <v>399</v>
      </c>
      <c r="E138" s="67" t="s">
        <v>370</v>
      </c>
    </row>
    <row r="139" spans="1:5" ht="12.75">
      <c r="A139" s="68" t="s">
        <v>162</v>
      </c>
      <c r="B139" s="89" t="s">
        <v>410</v>
      </c>
      <c r="C139" s="67" t="s">
        <v>414</v>
      </c>
      <c r="D139" s="64" t="s">
        <v>399</v>
      </c>
      <c r="E139" s="67" t="s">
        <v>370</v>
      </c>
    </row>
    <row r="140" spans="1:5" ht="12.75">
      <c r="A140" s="68" t="s">
        <v>163</v>
      </c>
      <c r="B140" s="64" t="s">
        <v>424</v>
      </c>
      <c r="C140" s="67" t="s">
        <v>423</v>
      </c>
      <c r="D140" s="64" t="s">
        <v>399</v>
      </c>
      <c r="E140" s="67" t="s">
        <v>370</v>
      </c>
    </row>
    <row r="141" spans="1:5" ht="12.75">
      <c r="A141" s="68" t="s">
        <v>164</v>
      </c>
      <c r="B141" s="64" t="s">
        <v>425</v>
      </c>
      <c r="C141" s="67" t="s">
        <v>423</v>
      </c>
      <c r="D141" s="64" t="s">
        <v>399</v>
      </c>
      <c r="E141" s="67" t="s">
        <v>370</v>
      </c>
    </row>
    <row r="142" spans="1:5" ht="12.75">
      <c r="A142" s="68" t="s">
        <v>165</v>
      </c>
      <c r="B142" s="64" t="s">
        <v>426</v>
      </c>
      <c r="C142" s="67" t="s">
        <v>423</v>
      </c>
      <c r="D142" s="64" t="s">
        <v>399</v>
      </c>
      <c r="E142" s="67" t="s">
        <v>370</v>
      </c>
    </row>
    <row r="143" spans="1:5" ht="12.75">
      <c r="A143" s="68" t="s">
        <v>166</v>
      </c>
      <c r="B143" s="64" t="s">
        <v>427</v>
      </c>
      <c r="C143" s="67" t="s">
        <v>423</v>
      </c>
      <c r="D143" s="64" t="s">
        <v>399</v>
      </c>
      <c r="E143" s="67" t="s">
        <v>370</v>
      </c>
    </row>
    <row r="144" spans="1:5" ht="12.75">
      <c r="A144" s="68" t="s">
        <v>167</v>
      </c>
      <c r="B144" s="64" t="s">
        <v>428</v>
      </c>
      <c r="C144" s="67" t="s">
        <v>423</v>
      </c>
      <c r="D144" s="64" t="s">
        <v>399</v>
      </c>
      <c r="E144" s="67" t="s">
        <v>370</v>
      </c>
    </row>
    <row r="145" spans="1:5" ht="12.75">
      <c r="A145" s="68" t="s">
        <v>168</v>
      </c>
      <c r="B145" s="64" t="s">
        <v>429</v>
      </c>
      <c r="C145" s="67" t="s">
        <v>423</v>
      </c>
      <c r="D145" s="64" t="s">
        <v>399</v>
      </c>
      <c r="E145" s="67" t="s">
        <v>370</v>
      </c>
    </row>
    <row r="146" spans="1:5" ht="12.75">
      <c r="A146" s="68" t="s">
        <v>169</v>
      </c>
      <c r="B146" s="67" t="s">
        <v>430</v>
      </c>
      <c r="C146" s="67" t="s">
        <v>423</v>
      </c>
      <c r="D146" s="64" t="s">
        <v>399</v>
      </c>
      <c r="E146" s="67" t="s">
        <v>370</v>
      </c>
    </row>
    <row r="147" spans="1:5" ht="12.75">
      <c r="A147" s="68" t="s">
        <v>170</v>
      </c>
      <c r="B147" s="67" t="s">
        <v>431</v>
      </c>
      <c r="C147" s="67" t="s">
        <v>423</v>
      </c>
      <c r="D147" s="64" t="s">
        <v>399</v>
      </c>
      <c r="E147" s="67" t="s">
        <v>370</v>
      </c>
    </row>
    <row r="148" spans="1:5" ht="12.75">
      <c r="A148" s="68" t="s">
        <v>171</v>
      </c>
      <c r="B148" s="67" t="s">
        <v>432</v>
      </c>
      <c r="C148" s="67" t="s">
        <v>423</v>
      </c>
      <c r="D148" s="64" t="s">
        <v>399</v>
      </c>
      <c r="E148" s="67" t="s">
        <v>370</v>
      </c>
    </row>
    <row r="149" spans="1:5" ht="12.75">
      <c r="A149" s="68" t="s">
        <v>172</v>
      </c>
      <c r="B149" s="67" t="s">
        <v>433</v>
      </c>
      <c r="C149" s="67" t="s">
        <v>423</v>
      </c>
      <c r="D149" s="64" t="s">
        <v>399</v>
      </c>
      <c r="E149" s="67" t="s">
        <v>370</v>
      </c>
    </row>
    <row r="150" spans="1:5" ht="12.75">
      <c r="A150" s="68" t="s">
        <v>173</v>
      </c>
      <c r="B150" s="67" t="s">
        <v>434</v>
      </c>
      <c r="C150" s="67" t="s">
        <v>423</v>
      </c>
      <c r="D150" s="64" t="s">
        <v>399</v>
      </c>
      <c r="E150" s="67" t="s">
        <v>370</v>
      </c>
    </row>
    <row r="151" spans="1:5" ht="12.75">
      <c r="A151" s="68" t="s">
        <v>174</v>
      </c>
      <c r="B151" s="67" t="s">
        <v>435</v>
      </c>
      <c r="C151" s="67" t="s">
        <v>423</v>
      </c>
      <c r="D151" s="64" t="s">
        <v>399</v>
      </c>
      <c r="E151" s="67" t="s">
        <v>370</v>
      </c>
    </row>
    <row r="152" spans="1:5" ht="12.75">
      <c r="A152" s="68" t="s">
        <v>175</v>
      </c>
      <c r="B152" s="67" t="s">
        <v>436</v>
      </c>
      <c r="C152" s="67" t="s">
        <v>423</v>
      </c>
      <c r="D152" s="64" t="s">
        <v>399</v>
      </c>
      <c r="E152" s="67" t="s">
        <v>370</v>
      </c>
    </row>
    <row r="153" spans="1:5" ht="12.75">
      <c r="A153" s="68" t="s">
        <v>176</v>
      </c>
      <c r="B153" s="67" t="s">
        <v>437</v>
      </c>
      <c r="C153" s="67" t="s">
        <v>423</v>
      </c>
      <c r="D153" s="64" t="s">
        <v>399</v>
      </c>
      <c r="E153" s="67" t="s">
        <v>370</v>
      </c>
    </row>
    <row r="154" spans="1:5" ht="12.75">
      <c r="A154" s="68" t="s">
        <v>177</v>
      </c>
      <c r="B154" s="67" t="s">
        <v>438</v>
      </c>
      <c r="C154" s="67" t="s">
        <v>423</v>
      </c>
      <c r="D154" s="64" t="s">
        <v>399</v>
      </c>
      <c r="E154" s="67" t="s">
        <v>370</v>
      </c>
    </row>
    <row r="155" spans="1:5" ht="12.75">
      <c r="A155" s="79" t="s">
        <v>178</v>
      </c>
      <c r="B155" s="64" t="s">
        <v>439</v>
      </c>
      <c r="C155" s="64" t="s">
        <v>440</v>
      </c>
      <c r="D155" s="64" t="s">
        <v>369</v>
      </c>
      <c r="E155" s="64" t="s">
        <v>370</v>
      </c>
    </row>
    <row r="156" spans="1:5" ht="12.75">
      <c r="A156" s="79" t="s">
        <v>179</v>
      </c>
      <c r="B156" s="64" t="s">
        <v>441</v>
      </c>
      <c r="C156" s="64" t="s">
        <v>440</v>
      </c>
      <c r="D156" s="64" t="s">
        <v>369</v>
      </c>
      <c r="E156" s="64" t="s">
        <v>370</v>
      </c>
    </row>
    <row r="157" spans="1:5" ht="12.75">
      <c r="A157" s="79" t="s">
        <v>180</v>
      </c>
      <c r="B157" s="64" t="s">
        <v>442</v>
      </c>
      <c r="C157" s="64" t="s">
        <v>440</v>
      </c>
      <c r="D157" s="64" t="s">
        <v>369</v>
      </c>
      <c r="E157" s="64" t="s">
        <v>370</v>
      </c>
    </row>
    <row r="158" spans="1:5" ht="12.75">
      <c r="A158" s="85" t="s">
        <v>181</v>
      </c>
      <c r="B158" s="64" t="s">
        <v>443</v>
      </c>
      <c r="C158" s="64" t="s">
        <v>440</v>
      </c>
      <c r="D158" s="64" t="s">
        <v>369</v>
      </c>
      <c r="E158" s="64" t="s">
        <v>370</v>
      </c>
    </row>
    <row r="159" spans="1:5" ht="12.75">
      <c r="A159" s="85" t="s">
        <v>182</v>
      </c>
      <c r="B159" s="64" t="s">
        <v>444</v>
      </c>
      <c r="C159" s="64" t="s">
        <v>440</v>
      </c>
      <c r="D159" s="64" t="s">
        <v>369</v>
      </c>
      <c r="E159" s="64" t="s">
        <v>370</v>
      </c>
    </row>
    <row r="160" spans="1:5" ht="12.75">
      <c r="A160" s="85" t="s">
        <v>183</v>
      </c>
      <c r="B160" s="64" t="s">
        <v>445</v>
      </c>
      <c r="C160" s="64" t="s">
        <v>440</v>
      </c>
      <c r="D160" s="64" t="s">
        <v>369</v>
      </c>
      <c r="E160" s="64" t="s">
        <v>370</v>
      </c>
    </row>
    <row r="161" spans="1:5" ht="12.75">
      <c r="A161" s="85" t="s">
        <v>184</v>
      </c>
      <c r="B161" s="64" t="s">
        <v>446</v>
      </c>
      <c r="C161" s="64" t="s">
        <v>440</v>
      </c>
      <c r="D161" s="64" t="s">
        <v>369</v>
      </c>
      <c r="E161" s="64" t="s">
        <v>370</v>
      </c>
    </row>
    <row r="162" spans="1:5" ht="12.75">
      <c r="A162" s="85" t="s">
        <v>185</v>
      </c>
      <c r="B162" s="64" t="s">
        <v>447</v>
      </c>
      <c r="C162" s="64" t="s">
        <v>440</v>
      </c>
      <c r="D162" s="64" t="s">
        <v>369</v>
      </c>
      <c r="E162" s="64" t="s">
        <v>370</v>
      </c>
    </row>
    <row r="163" spans="1:5" ht="12.75">
      <c r="A163" s="85" t="s">
        <v>186</v>
      </c>
      <c r="B163" s="64" t="s">
        <v>448</v>
      </c>
      <c r="C163" s="64" t="s">
        <v>440</v>
      </c>
      <c r="D163" s="64" t="s">
        <v>369</v>
      </c>
      <c r="E163" s="64" t="s">
        <v>370</v>
      </c>
    </row>
    <row r="164" spans="1:5" ht="12.75">
      <c r="A164" s="85" t="s">
        <v>187</v>
      </c>
      <c r="B164" s="64" t="s">
        <v>449</v>
      </c>
      <c r="C164" s="64" t="s">
        <v>440</v>
      </c>
      <c r="D164" s="64" t="s">
        <v>369</v>
      </c>
      <c r="E164" s="64" t="s">
        <v>370</v>
      </c>
    </row>
    <row r="165" spans="1:5" ht="12.75">
      <c r="A165" s="85" t="s">
        <v>188</v>
      </c>
      <c r="B165" s="64" t="s">
        <v>450</v>
      </c>
      <c r="C165" s="64" t="s">
        <v>440</v>
      </c>
      <c r="D165" s="64" t="s">
        <v>369</v>
      </c>
      <c r="E165" s="64" t="s">
        <v>370</v>
      </c>
    </row>
    <row r="166" spans="1:5" ht="12.75">
      <c r="A166" s="85" t="s">
        <v>189</v>
      </c>
      <c r="B166" s="64" t="s">
        <v>451</v>
      </c>
      <c r="C166" s="64" t="s">
        <v>440</v>
      </c>
      <c r="D166" s="64" t="s">
        <v>369</v>
      </c>
      <c r="E166" s="64" t="s">
        <v>370</v>
      </c>
    </row>
    <row r="167" spans="1:5" ht="12.75">
      <c r="A167" s="79" t="s">
        <v>190</v>
      </c>
      <c r="B167" s="64" t="s">
        <v>452</v>
      </c>
      <c r="C167" s="64" t="s">
        <v>440</v>
      </c>
      <c r="D167" s="64" t="s">
        <v>369</v>
      </c>
      <c r="E167" s="64" t="s">
        <v>370</v>
      </c>
    </row>
    <row r="168" spans="1:5" ht="12.75">
      <c r="A168" s="79" t="s">
        <v>191</v>
      </c>
      <c r="B168" s="64" t="s">
        <v>453</v>
      </c>
      <c r="C168" s="64" t="s">
        <v>440</v>
      </c>
      <c r="D168" s="64" t="s">
        <v>369</v>
      </c>
      <c r="E168" s="64" t="s">
        <v>370</v>
      </c>
    </row>
    <row r="169" spans="1:5" ht="12.75">
      <c r="A169" s="79" t="s">
        <v>192</v>
      </c>
      <c r="B169" s="64" t="s">
        <v>454</v>
      </c>
      <c r="C169" s="64" t="s">
        <v>440</v>
      </c>
      <c r="D169" s="64" t="s">
        <v>369</v>
      </c>
      <c r="E169" s="64" t="s">
        <v>370</v>
      </c>
    </row>
    <row r="170" spans="1:5" ht="12.75">
      <c r="A170" s="85" t="s">
        <v>193</v>
      </c>
      <c r="B170" s="64" t="s">
        <v>461</v>
      </c>
      <c r="C170" s="64" t="s">
        <v>440</v>
      </c>
      <c r="D170" s="64" t="s">
        <v>369</v>
      </c>
      <c r="E170" s="64" t="s">
        <v>370</v>
      </c>
    </row>
    <row r="171" spans="1:5" ht="12.75">
      <c r="A171" s="85" t="s">
        <v>194</v>
      </c>
      <c r="B171" s="64" t="s">
        <v>462</v>
      </c>
      <c r="C171" s="64" t="s">
        <v>440</v>
      </c>
      <c r="D171" s="64" t="s">
        <v>369</v>
      </c>
      <c r="E171" s="64" t="s">
        <v>370</v>
      </c>
    </row>
    <row r="172" spans="1:5" ht="12.75">
      <c r="A172" s="85" t="s">
        <v>195</v>
      </c>
      <c r="B172" s="64" t="s">
        <v>463</v>
      </c>
      <c r="C172" s="64" t="s">
        <v>440</v>
      </c>
      <c r="D172" s="64" t="s">
        <v>369</v>
      </c>
      <c r="E172" s="64" t="s">
        <v>370</v>
      </c>
    </row>
    <row r="173" spans="1:5" ht="12.75">
      <c r="A173" s="85" t="s">
        <v>196</v>
      </c>
      <c r="B173" s="64" t="s">
        <v>455</v>
      </c>
      <c r="C173" s="64" t="s">
        <v>440</v>
      </c>
      <c r="D173" s="64" t="s">
        <v>369</v>
      </c>
      <c r="E173" s="64" t="s">
        <v>370</v>
      </c>
    </row>
    <row r="174" spans="1:5" ht="12.75">
      <c r="A174" s="85" t="s">
        <v>197</v>
      </c>
      <c r="B174" s="64" t="s">
        <v>456</v>
      </c>
      <c r="C174" s="64" t="s">
        <v>440</v>
      </c>
      <c r="D174" s="64" t="s">
        <v>369</v>
      </c>
      <c r="E174" s="64" t="s">
        <v>370</v>
      </c>
    </row>
    <row r="175" spans="1:5" ht="12.75">
      <c r="A175" s="85" t="s">
        <v>198</v>
      </c>
      <c r="B175" s="64" t="s">
        <v>457</v>
      </c>
      <c r="C175" s="64" t="s">
        <v>440</v>
      </c>
      <c r="D175" s="64" t="s">
        <v>369</v>
      </c>
      <c r="E175" s="64" t="s">
        <v>370</v>
      </c>
    </row>
    <row r="176" spans="1:5" ht="12.75">
      <c r="A176" s="85" t="s">
        <v>199</v>
      </c>
      <c r="B176" s="64" t="s">
        <v>458</v>
      </c>
      <c r="C176" s="64" t="s">
        <v>440</v>
      </c>
      <c r="D176" s="64" t="s">
        <v>369</v>
      </c>
      <c r="E176" s="64" t="s">
        <v>370</v>
      </c>
    </row>
    <row r="177" spans="1:5" ht="12.75">
      <c r="A177" s="85" t="s">
        <v>200</v>
      </c>
      <c r="B177" s="64" t="s">
        <v>459</v>
      </c>
      <c r="C177" s="64" t="s">
        <v>440</v>
      </c>
      <c r="D177" s="64" t="s">
        <v>369</v>
      </c>
      <c r="E177" s="64" t="s">
        <v>370</v>
      </c>
    </row>
    <row r="178" spans="1:5" ht="12.75">
      <c r="A178" s="85" t="s">
        <v>201</v>
      </c>
      <c r="B178" s="64" t="s">
        <v>460</v>
      </c>
      <c r="C178" s="64" t="s">
        <v>440</v>
      </c>
      <c r="D178" s="64" t="s">
        <v>369</v>
      </c>
      <c r="E178" s="64" t="s">
        <v>370</v>
      </c>
    </row>
    <row r="179" spans="1:5" ht="12.75">
      <c r="A179" s="85" t="s">
        <v>470</v>
      </c>
      <c r="B179" s="64" t="s">
        <v>477</v>
      </c>
      <c r="C179" s="64" t="s">
        <v>471</v>
      </c>
      <c r="D179" s="64" t="s">
        <v>472</v>
      </c>
      <c r="E179" s="64" t="s">
        <v>370</v>
      </c>
    </row>
    <row r="180" spans="1:5" ht="12.75">
      <c r="A180" s="85" t="s">
        <v>473</v>
      </c>
      <c r="B180" s="64" t="s">
        <v>474</v>
      </c>
      <c r="C180" s="64" t="s">
        <v>471</v>
      </c>
      <c r="D180" s="64" t="s">
        <v>472</v>
      </c>
      <c r="E180" s="64" t="s">
        <v>370</v>
      </c>
    </row>
    <row r="181" spans="1:5" ht="12.75">
      <c r="A181" s="85" t="s">
        <v>475</v>
      </c>
      <c r="B181" s="64" t="s">
        <v>476</v>
      </c>
      <c r="C181" s="64" t="s">
        <v>486</v>
      </c>
      <c r="D181" s="64" t="s">
        <v>472</v>
      </c>
      <c r="E181" s="64" t="s">
        <v>370</v>
      </c>
    </row>
    <row r="182" spans="1:5" ht="12.75">
      <c r="A182" s="85" t="s">
        <v>479</v>
      </c>
      <c r="B182" s="64" t="s">
        <v>480</v>
      </c>
      <c r="C182" s="64" t="s">
        <v>263</v>
      </c>
      <c r="D182" s="64" t="s">
        <v>481</v>
      </c>
      <c r="E182" s="64" t="s">
        <v>370</v>
      </c>
    </row>
    <row r="183" spans="1:5" ht="12.75">
      <c r="A183" s="85" t="s">
        <v>482</v>
      </c>
      <c r="B183" s="64" t="s">
        <v>483</v>
      </c>
      <c r="C183" s="64" t="s">
        <v>484</v>
      </c>
      <c r="D183" s="64" t="s">
        <v>472</v>
      </c>
      <c r="E183" s="64" t="s">
        <v>370</v>
      </c>
    </row>
    <row r="184" spans="1:5" ht="12.75">
      <c r="A184" s="90"/>
      <c r="B184" s="56"/>
      <c r="C184" s="56"/>
      <c r="D184" s="56"/>
      <c r="E184" s="56"/>
    </row>
    <row r="186" s="62" customFormat="1" ht="11.25">
      <c r="A186" s="91" t="s">
        <v>464</v>
      </c>
    </row>
    <row r="187" s="62" customFormat="1" ht="11.25">
      <c r="A187" s="90" t="s">
        <v>466</v>
      </c>
    </row>
    <row r="188" s="62" customFormat="1" ht="11.25">
      <c r="A188" s="90" t="s">
        <v>465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22"/>
  <sheetViews>
    <sheetView zoomScalePageLayoutView="0" workbookViewId="0" topLeftCell="CC1">
      <selection activeCell="CI16" sqref="CI15:CI16"/>
    </sheetView>
  </sheetViews>
  <sheetFormatPr defaultColWidth="11.421875" defaultRowHeight="12.75"/>
  <cols>
    <col min="1" max="1" width="16.28125" style="93" bestFit="1" customWidth="1"/>
    <col min="2" max="2" width="13.8515625" style="62" bestFit="1" customWidth="1"/>
    <col min="3" max="3" width="13.8515625" style="62" customWidth="1"/>
    <col min="4" max="4" width="17.00390625" style="62" bestFit="1" customWidth="1"/>
    <col min="5" max="5" width="18.8515625" style="62" bestFit="1" customWidth="1"/>
    <col min="6" max="6" width="13.421875" style="62" bestFit="1" customWidth="1"/>
    <col min="7" max="7" width="12.8515625" style="94" bestFit="1" customWidth="1"/>
    <col min="8" max="8" width="16.28125" style="62" bestFit="1" customWidth="1"/>
    <col min="9" max="9" width="14.8515625" style="95" bestFit="1" customWidth="1"/>
    <col min="10" max="10" width="17.140625" style="57" bestFit="1" customWidth="1"/>
    <col min="11" max="11" width="12.8515625" style="94" bestFit="1" customWidth="1"/>
    <col min="12" max="12" width="12.57421875" style="44" bestFit="1" customWidth="1"/>
    <col min="13" max="13" width="13.28125" style="94" bestFit="1" customWidth="1"/>
    <col min="14" max="14" width="13.00390625" style="44" bestFit="1" customWidth="1"/>
    <col min="15" max="15" width="15.421875" style="44" bestFit="1" customWidth="1"/>
    <col min="16" max="16" width="15.28125" style="94" bestFit="1" customWidth="1"/>
    <col min="17" max="17" width="15.00390625" style="44" bestFit="1" customWidth="1"/>
    <col min="18" max="18" width="16.28125" style="94" bestFit="1" customWidth="1"/>
    <col min="19" max="19" width="15.8515625" style="44" bestFit="1" customWidth="1"/>
    <col min="20" max="20" width="18.00390625" style="94" bestFit="1" customWidth="1"/>
    <col min="21" max="21" width="17.7109375" style="44" bestFit="1" customWidth="1"/>
    <col min="22" max="22" width="14.28125" style="44" bestFit="1" customWidth="1"/>
    <col min="23" max="23" width="13.8515625" style="44" bestFit="1" customWidth="1"/>
    <col min="24" max="24" width="12.8515625" style="94" bestFit="1" customWidth="1"/>
    <col min="25" max="25" width="14.8515625" style="95" bestFit="1" customWidth="1"/>
    <col min="26" max="26" width="17.140625" style="57" bestFit="1" customWidth="1"/>
    <col min="27" max="27" width="15.57421875" style="44" bestFit="1" customWidth="1"/>
    <col min="28" max="28" width="20.57421875" style="44" bestFit="1" customWidth="1"/>
    <col min="29" max="29" width="22.57421875" style="62" bestFit="1" customWidth="1"/>
    <col min="30" max="30" width="15.28125" style="62" bestFit="1" customWidth="1"/>
    <col min="31" max="31" width="25.00390625" style="62" bestFit="1" customWidth="1"/>
    <col min="32" max="32" width="24.8515625" style="62" bestFit="1" customWidth="1"/>
    <col min="33" max="33" width="12.7109375" style="95" bestFit="1" customWidth="1"/>
    <col min="34" max="34" width="12.8515625" style="95" bestFit="1" customWidth="1"/>
    <col min="35" max="35" width="17.421875" style="97" bestFit="1" customWidth="1"/>
    <col min="36" max="36" width="15.57421875" style="97" bestFit="1" customWidth="1"/>
    <col min="37" max="37" width="18.7109375" style="97" bestFit="1" customWidth="1"/>
    <col min="38" max="38" width="16.28125" style="97" bestFit="1" customWidth="1"/>
    <col min="39" max="39" width="10.421875" style="97" bestFit="1" customWidth="1"/>
    <col min="40" max="40" width="13.57421875" style="56" bestFit="1" customWidth="1"/>
    <col min="41" max="41" width="17.140625" style="56" bestFit="1" customWidth="1"/>
    <col min="42" max="42" width="15.7109375" style="95" bestFit="1" customWidth="1"/>
    <col min="43" max="43" width="20.8515625" style="62" bestFit="1" customWidth="1"/>
    <col min="44" max="44" width="21.28125" style="62" bestFit="1" customWidth="1"/>
    <col min="45" max="45" width="21.421875" style="94" bestFit="1" customWidth="1"/>
    <col min="46" max="46" width="18.7109375" style="57" bestFit="1" customWidth="1"/>
    <col min="47" max="47" width="14.8515625" style="108" bestFit="1" customWidth="1"/>
    <col min="48" max="48" width="20.00390625" style="108" bestFit="1" customWidth="1"/>
    <col min="49" max="49" width="16.8515625" style="108" bestFit="1" customWidth="1"/>
    <col min="50" max="50" width="16.140625" style="108" bestFit="1" customWidth="1"/>
    <col min="51" max="51" width="20.00390625" style="100" bestFit="1" customWidth="1"/>
    <col min="52" max="52" width="16.140625" style="108" customWidth="1"/>
    <col min="53" max="53" width="16.140625" style="62" customWidth="1"/>
    <col min="54" max="54" width="17.57421875" style="62" bestFit="1" customWidth="1"/>
    <col min="55" max="55" width="19.140625" style="62" bestFit="1" customWidth="1"/>
    <col min="56" max="56" width="22.57421875" style="62" bestFit="1" customWidth="1"/>
    <col min="57" max="57" width="21.7109375" style="62" bestFit="1" customWidth="1"/>
    <col min="58" max="58" width="20.57421875" style="62" bestFit="1" customWidth="1"/>
    <col min="59" max="59" width="22.7109375" style="44" bestFit="1" customWidth="1"/>
    <col min="60" max="60" width="27.421875" style="62" bestFit="1" customWidth="1"/>
    <col min="61" max="61" width="16.7109375" style="62" bestFit="1" customWidth="1"/>
    <col min="62" max="62" width="21.8515625" style="62" bestFit="1" customWidth="1"/>
    <col min="63" max="63" width="17.00390625" style="62" bestFit="1" customWidth="1"/>
    <col min="64" max="64" width="26.00390625" style="62" bestFit="1" customWidth="1"/>
    <col min="65" max="65" width="22.57421875" style="62" bestFit="1" customWidth="1"/>
    <col min="66" max="66" width="24.57421875" style="62" bestFit="1" customWidth="1"/>
    <col min="67" max="67" width="21.7109375" style="62" bestFit="1" customWidth="1"/>
    <col min="68" max="68" width="20.28125" style="62" bestFit="1" customWidth="1"/>
    <col min="69" max="69" width="18.421875" style="62" bestFit="1" customWidth="1"/>
    <col min="70" max="70" width="17.28125" style="62" bestFit="1" customWidth="1"/>
    <col min="71" max="71" width="18.00390625" style="62" bestFit="1" customWidth="1"/>
    <col min="72" max="72" width="26.140625" style="62" bestFit="1" customWidth="1"/>
    <col min="73" max="73" width="32.28125" style="57" bestFit="1" customWidth="1"/>
    <col min="74" max="74" width="27.57421875" style="57" bestFit="1" customWidth="1"/>
    <col min="75" max="75" width="40.28125" style="109" bestFit="1" customWidth="1"/>
    <col min="76" max="76" width="40.28125" style="109" customWidth="1"/>
    <col min="77" max="77" width="38.57421875" style="109" bestFit="1" customWidth="1"/>
    <col min="78" max="78" width="38.57421875" style="109" customWidth="1"/>
    <col min="79" max="79" width="16.7109375" style="108" bestFit="1" customWidth="1"/>
    <col min="80" max="80" width="18.8515625" style="110" bestFit="1" customWidth="1"/>
    <col min="81" max="81" width="20.421875" style="111" bestFit="1" customWidth="1"/>
    <col min="82" max="82" width="16.8515625" style="62" bestFit="1" customWidth="1"/>
    <col min="83" max="83" width="18.57421875" style="40" bestFit="1" customWidth="1"/>
    <col min="84" max="84" width="23.421875" style="105" bestFit="1" customWidth="1"/>
    <col min="85" max="85" width="19.421875" style="106" customWidth="1"/>
    <col min="86" max="86" width="23.57421875" style="44" bestFit="1" customWidth="1"/>
    <col min="87" max="87" width="18.7109375" style="56" bestFit="1" customWidth="1"/>
    <col min="88" max="88" width="21.57421875" style="44" bestFit="1" customWidth="1"/>
    <col min="89" max="89" width="19.140625" style="62" bestFit="1" customWidth="1"/>
    <col min="90" max="90" width="18.140625" style="62" bestFit="1" customWidth="1"/>
    <col min="91" max="91" width="19.140625" style="62" bestFit="1" customWidth="1"/>
    <col min="92" max="92" width="30.8515625" style="62" bestFit="1" customWidth="1"/>
    <col min="93" max="93" width="35.7109375" style="62" bestFit="1" customWidth="1"/>
    <col min="94" max="95" width="25.421875" style="62" bestFit="1" customWidth="1"/>
    <col min="96" max="96" width="24.00390625" style="56" bestFit="1" customWidth="1"/>
    <col min="97" max="97" width="23.57421875" style="56" bestFit="1" customWidth="1"/>
    <col min="98" max="98" width="30.57421875" style="62" bestFit="1" customWidth="1"/>
    <col min="99" max="99" width="28.140625" style="62" bestFit="1" customWidth="1"/>
    <col min="100" max="100" width="31.28125" style="62" bestFit="1" customWidth="1"/>
    <col min="101" max="101" width="32.421875" style="62" bestFit="1" customWidth="1"/>
    <col min="102" max="102" width="35.8515625" style="62" bestFit="1" customWidth="1"/>
    <col min="103" max="103" width="28.140625" style="59" bestFit="1" customWidth="1"/>
    <col min="104" max="104" width="28.57421875" style="59" bestFit="1" customWidth="1"/>
    <col min="105" max="105" width="28.140625" style="59" bestFit="1" customWidth="1"/>
    <col min="106" max="106" width="34.57421875" style="59" bestFit="1" customWidth="1"/>
    <col min="107" max="107" width="35.57421875" style="59" bestFit="1" customWidth="1"/>
    <col min="108" max="108" width="35.140625" style="59" bestFit="1" customWidth="1"/>
    <col min="109" max="109" width="28.28125" style="56" bestFit="1" customWidth="1"/>
    <col min="110" max="110" width="28.7109375" style="56" bestFit="1" customWidth="1"/>
    <col min="111" max="111" width="28.28125" style="56" bestFit="1" customWidth="1"/>
    <col min="112" max="112" width="27.28125" style="56" bestFit="1" customWidth="1"/>
    <col min="113" max="113" width="27.7109375" style="56" bestFit="1" customWidth="1"/>
    <col min="114" max="114" width="27.28125" style="56" bestFit="1" customWidth="1"/>
    <col min="115" max="115" width="30.140625" style="56" bestFit="1" customWidth="1"/>
    <col min="116" max="116" width="30.00390625" style="56" bestFit="1" customWidth="1"/>
    <col min="117" max="117" width="29.57421875" style="56" bestFit="1" customWidth="1"/>
    <col min="118" max="118" width="29.140625" style="56" bestFit="1" customWidth="1"/>
    <col min="119" max="119" width="29.00390625" style="56" bestFit="1" customWidth="1"/>
    <col min="120" max="120" width="28.57421875" style="56" bestFit="1" customWidth="1"/>
    <col min="121" max="121" width="28.8515625" style="56" bestFit="1" customWidth="1"/>
    <col min="122" max="122" width="29.28125" style="56" bestFit="1" customWidth="1"/>
    <col min="123" max="123" width="28.8515625" style="56" bestFit="1" customWidth="1"/>
    <col min="124" max="124" width="27.8515625" style="56" bestFit="1" customWidth="1"/>
    <col min="125" max="125" width="28.28125" style="56" bestFit="1" customWidth="1"/>
    <col min="126" max="126" width="27.8515625" style="56" bestFit="1" customWidth="1"/>
    <col min="127" max="127" width="18.421875" style="62" bestFit="1" customWidth="1"/>
    <col min="128" max="128" width="27.8515625" style="62" bestFit="1" customWidth="1"/>
    <col min="129" max="129" width="26.7109375" style="62" bestFit="1" customWidth="1"/>
    <col min="130" max="130" width="22.28125" style="62" bestFit="1" customWidth="1"/>
    <col min="131" max="131" width="18.421875" style="62" bestFit="1" customWidth="1"/>
    <col min="132" max="132" width="27.8515625" style="62" bestFit="1" customWidth="1"/>
    <col min="133" max="133" width="26.7109375" style="62" bestFit="1" customWidth="1"/>
    <col min="134" max="134" width="22.28125" style="62" bestFit="1" customWidth="1"/>
    <col min="135" max="135" width="18.8515625" style="62" bestFit="1" customWidth="1"/>
    <col min="136" max="136" width="28.28125" style="62" bestFit="1" customWidth="1"/>
    <col min="137" max="137" width="27.140625" style="62" bestFit="1" customWidth="1"/>
    <col min="138" max="138" width="22.7109375" style="62" bestFit="1" customWidth="1"/>
    <col min="139" max="139" width="20.57421875" style="62" bestFit="1" customWidth="1"/>
    <col min="140" max="140" width="21.8515625" style="62" bestFit="1" customWidth="1"/>
    <col min="141" max="141" width="20.57421875" style="62" bestFit="1" customWidth="1"/>
    <col min="142" max="142" width="21.8515625" style="62" bestFit="1" customWidth="1"/>
    <col min="143" max="143" width="21.00390625" style="62" bestFit="1" customWidth="1"/>
    <col min="144" max="144" width="22.28125" style="62" bestFit="1" customWidth="1"/>
    <col min="145" max="145" width="27.00390625" style="62" bestFit="1" customWidth="1"/>
    <col min="146" max="146" width="27.8515625" style="62" bestFit="1" customWidth="1"/>
    <col min="147" max="147" width="30.421875" style="62" bestFit="1" customWidth="1"/>
    <col min="148" max="148" width="27.00390625" style="62" bestFit="1" customWidth="1"/>
    <col min="149" max="149" width="27.8515625" style="62" bestFit="1" customWidth="1"/>
    <col min="150" max="150" width="30.421875" style="62" bestFit="1" customWidth="1"/>
    <col min="151" max="151" width="27.421875" style="62" bestFit="1" customWidth="1"/>
    <col min="152" max="152" width="28.28125" style="62" bestFit="1" customWidth="1"/>
    <col min="153" max="153" width="30.8515625" style="62" bestFit="1" customWidth="1"/>
    <col min="154" max="155" width="28.00390625" style="54" bestFit="1" customWidth="1"/>
    <col min="156" max="156" width="31.8515625" style="54" bestFit="1" customWidth="1"/>
    <col min="157" max="157" width="26.8515625" style="44" bestFit="1" customWidth="1"/>
    <col min="158" max="158" width="27.7109375" style="44" bestFit="1" customWidth="1"/>
    <col min="159" max="159" width="30.28125" style="44" bestFit="1" customWidth="1"/>
    <col min="160" max="160" width="26.8515625" style="44" bestFit="1" customWidth="1"/>
    <col min="161" max="161" width="27.7109375" style="44" bestFit="1" customWidth="1"/>
    <col min="162" max="162" width="30.28125" style="44" bestFit="1" customWidth="1"/>
    <col min="163" max="163" width="27.28125" style="44" bestFit="1" customWidth="1"/>
    <col min="164" max="164" width="28.140625" style="44" bestFit="1" customWidth="1"/>
    <col min="165" max="165" width="30.7109375" style="44" bestFit="1" customWidth="1"/>
    <col min="166" max="167" width="30.28125" style="54" bestFit="1" customWidth="1"/>
    <col min="168" max="168" width="30.7109375" style="54" bestFit="1" customWidth="1"/>
    <col min="169" max="169" width="25.7109375" style="44" bestFit="1" customWidth="1"/>
    <col min="170" max="170" width="26.7109375" style="44" bestFit="1" customWidth="1"/>
    <col min="171" max="171" width="29.28125" style="44" bestFit="1" customWidth="1"/>
    <col min="172" max="172" width="25.7109375" style="44" bestFit="1" customWidth="1"/>
    <col min="173" max="173" width="26.7109375" style="44" bestFit="1" customWidth="1"/>
    <col min="174" max="174" width="29.28125" style="44" bestFit="1" customWidth="1"/>
    <col min="175" max="175" width="26.140625" style="44" bestFit="1" customWidth="1"/>
    <col min="176" max="176" width="27.140625" style="44" bestFit="1" customWidth="1"/>
    <col min="177" max="177" width="29.7109375" style="44" bestFit="1" customWidth="1"/>
    <col min="178" max="178" width="20.7109375" style="62" bestFit="1" customWidth="1"/>
    <col min="179" max="179" width="18.28125" style="62" bestFit="1" customWidth="1"/>
    <col min="180" max="180" width="20.140625" style="62" bestFit="1" customWidth="1"/>
    <col min="181" max="181" width="15.28125" style="62" bestFit="1" customWidth="1"/>
    <col min="182" max="182" width="18.8515625" style="62" bestFit="1" customWidth="1"/>
    <col min="183" max="16384" width="11.421875" style="62" customWidth="1"/>
  </cols>
  <sheetData>
    <row r="1" spans="1:182" s="2" customFormat="1" ht="11.25">
      <c r="A1" s="43" t="s">
        <v>125</v>
      </c>
      <c r="B1" s="2" t="s">
        <v>114</v>
      </c>
      <c r="C1" s="2" t="s">
        <v>126</v>
      </c>
      <c r="D1" s="1" t="s">
        <v>207</v>
      </c>
      <c r="E1" s="1" t="s">
        <v>0</v>
      </c>
      <c r="F1" s="9" t="s">
        <v>1</v>
      </c>
      <c r="G1" s="14" t="s">
        <v>2</v>
      </c>
      <c r="H1" s="9" t="s">
        <v>3</v>
      </c>
      <c r="I1" s="12" t="s">
        <v>4</v>
      </c>
      <c r="J1" s="15" t="s">
        <v>51</v>
      </c>
      <c r="K1" s="14" t="s">
        <v>5</v>
      </c>
      <c r="L1" s="13" t="s">
        <v>6</v>
      </c>
      <c r="M1" s="14" t="s">
        <v>7</v>
      </c>
      <c r="N1" s="13" t="s">
        <v>8</v>
      </c>
      <c r="O1" s="13" t="s">
        <v>9</v>
      </c>
      <c r="P1" s="14" t="s">
        <v>10</v>
      </c>
      <c r="Q1" s="13" t="s">
        <v>11</v>
      </c>
      <c r="R1" s="14" t="s">
        <v>12</v>
      </c>
      <c r="S1" s="13" t="s">
        <v>13</v>
      </c>
      <c r="T1" s="14" t="s">
        <v>14</v>
      </c>
      <c r="U1" s="13" t="s">
        <v>15</v>
      </c>
      <c r="V1" s="13" t="s">
        <v>16</v>
      </c>
      <c r="W1" s="13" t="s">
        <v>17</v>
      </c>
      <c r="X1" s="14" t="s">
        <v>18</v>
      </c>
      <c r="Y1" s="12" t="s">
        <v>19</v>
      </c>
      <c r="Z1" s="15" t="s">
        <v>52</v>
      </c>
      <c r="AA1" s="13" t="s">
        <v>53</v>
      </c>
      <c r="AB1" s="13" t="s">
        <v>32</v>
      </c>
      <c r="AC1" s="10" t="s">
        <v>33</v>
      </c>
      <c r="AD1" s="1" t="s">
        <v>34</v>
      </c>
      <c r="AE1" s="2" t="s">
        <v>43</v>
      </c>
      <c r="AF1" s="1" t="s">
        <v>35</v>
      </c>
      <c r="AG1" s="17" t="s">
        <v>61</v>
      </c>
      <c r="AH1" s="17" t="s">
        <v>36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37</v>
      </c>
      <c r="AN1" s="1" t="s">
        <v>101</v>
      </c>
      <c r="AO1" s="1" t="s">
        <v>102</v>
      </c>
      <c r="AP1" s="18" t="s">
        <v>42</v>
      </c>
      <c r="AQ1" s="1" t="s">
        <v>54</v>
      </c>
      <c r="AR1" s="1" t="s">
        <v>55</v>
      </c>
      <c r="AS1" s="19" t="s">
        <v>56</v>
      </c>
      <c r="AT1" s="26" t="s">
        <v>103</v>
      </c>
      <c r="AU1" s="30" t="s">
        <v>58</v>
      </c>
      <c r="AV1" s="30" t="s">
        <v>59</v>
      </c>
      <c r="AW1" s="30" t="s">
        <v>57</v>
      </c>
      <c r="AX1" s="30" t="s">
        <v>60</v>
      </c>
      <c r="AY1" s="31" t="s">
        <v>62</v>
      </c>
      <c r="AZ1" s="30" t="s">
        <v>73</v>
      </c>
      <c r="BA1" s="1" t="s">
        <v>77</v>
      </c>
      <c r="BB1" s="1" t="s">
        <v>63</v>
      </c>
      <c r="BC1" s="1" t="s">
        <v>104</v>
      </c>
      <c r="BD1" s="11" t="s">
        <v>64</v>
      </c>
      <c r="BE1" s="11" t="s">
        <v>65</v>
      </c>
      <c r="BF1" s="11" t="s">
        <v>66</v>
      </c>
      <c r="BG1" s="20" t="s">
        <v>78</v>
      </c>
      <c r="BH1" s="1" t="s">
        <v>67</v>
      </c>
      <c r="BI1" s="1" t="s">
        <v>68</v>
      </c>
      <c r="BJ1" s="1" t="s">
        <v>69</v>
      </c>
      <c r="BK1" s="1" t="s">
        <v>70</v>
      </c>
      <c r="BL1" s="1" t="s">
        <v>71</v>
      </c>
      <c r="BM1" s="1" t="s">
        <v>72</v>
      </c>
      <c r="BN1" s="1" t="s">
        <v>74</v>
      </c>
      <c r="BO1" s="1" t="s">
        <v>75</v>
      </c>
      <c r="BP1" s="1" t="s">
        <v>76</v>
      </c>
      <c r="BQ1" s="24" t="s">
        <v>79</v>
      </c>
      <c r="BR1" s="24" t="s">
        <v>80</v>
      </c>
      <c r="BS1" s="2" t="s">
        <v>81</v>
      </c>
      <c r="BT1" s="11" t="s">
        <v>44</v>
      </c>
      <c r="BU1" s="36" t="s">
        <v>87</v>
      </c>
      <c r="BV1" s="36" t="s">
        <v>88</v>
      </c>
      <c r="BW1" s="35" t="s">
        <v>89</v>
      </c>
      <c r="BX1" s="35" t="s">
        <v>99</v>
      </c>
      <c r="BY1" s="35" t="s">
        <v>90</v>
      </c>
      <c r="BZ1" s="35" t="s">
        <v>100</v>
      </c>
      <c r="CA1" s="30" t="s">
        <v>91</v>
      </c>
      <c r="CB1" s="30" t="s">
        <v>92</v>
      </c>
      <c r="CC1" s="33" t="s">
        <v>45</v>
      </c>
      <c r="CD1" s="1" t="s">
        <v>46</v>
      </c>
      <c r="CE1" s="39" t="s">
        <v>93</v>
      </c>
      <c r="CF1" s="41" t="s">
        <v>94</v>
      </c>
      <c r="CG1" s="11" t="s">
        <v>109</v>
      </c>
      <c r="CH1" s="5" t="s">
        <v>110</v>
      </c>
      <c r="CI1" s="1" t="s">
        <v>95</v>
      </c>
      <c r="CJ1" s="20" t="s">
        <v>96</v>
      </c>
      <c r="CK1" s="2" t="s">
        <v>82</v>
      </c>
      <c r="CL1" s="2" t="s">
        <v>83</v>
      </c>
      <c r="CM1" s="2" t="s">
        <v>84</v>
      </c>
      <c r="CN1" s="2" t="s">
        <v>107</v>
      </c>
      <c r="CO1" s="2" t="s">
        <v>108</v>
      </c>
      <c r="CP1" s="2" t="s">
        <v>85</v>
      </c>
      <c r="CQ1" s="2" t="s">
        <v>86</v>
      </c>
      <c r="CR1" s="1" t="s">
        <v>97</v>
      </c>
      <c r="CS1" s="1" t="s">
        <v>98</v>
      </c>
      <c r="CT1" s="1" t="s">
        <v>105</v>
      </c>
      <c r="CU1" s="1" t="s">
        <v>106</v>
      </c>
      <c r="CV1" s="2" t="s">
        <v>111</v>
      </c>
      <c r="CW1" s="2" t="s">
        <v>112</v>
      </c>
      <c r="CX1" s="2" t="s">
        <v>113</v>
      </c>
      <c r="CY1" s="46" t="s">
        <v>127</v>
      </c>
      <c r="CZ1" s="46" t="s">
        <v>128</v>
      </c>
      <c r="DA1" s="46" t="s">
        <v>129</v>
      </c>
      <c r="DB1" s="46" t="s">
        <v>130</v>
      </c>
      <c r="DC1" s="46" t="s">
        <v>131</v>
      </c>
      <c r="DD1" s="46" t="s">
        <v>132</v>
      </c>
      <c r="DE1" s="47" t="s">
        <v>133</v>
      </c>
      <c r="DF1" s="47" t="s">
        <v>134</v>
      </c>
      <c r="DG1" s="47" t="s">
        <v>135</v>
      </c>
      <c r="DH1" s="47" t="s">
        <v>136</v>
      </c>
      <c r="DI1" s="47" t="s">
        <v>137</v>
      </c>
      <c r="DJ1" s="47" t="s">
        <v>138</v>
      </c>
      <c r="DK1" s="47" t="s">
        <v>139</v>
      </c>
      <c r="DL1" s="47" t="s">
        <v>140</v>
      </c>
      <c r="DM1" s="47" t="s">
        <v>141</v>
      </c>
      <c r="DN1" s="47" t="s">
        <v>142</v>
      </c>
      <c r="DO1" s="47" t="s">
        <v>143</v>
      </c>
      <c r="DP1" s="47" t="s">
        <v>144</v>
      </c>
      <c r="DQ1" s="47" t="s">
        <v>145</v>
      </c>
      <c r="DR1" s="47" t="s">
        <v>146</v>
      </c>
      <c r="DS1" s="47" t="s">
        <v>147</v>
      </c>
      <c r="DT1" s="47" t="s">
        <v>148</v>
      </c>
      <c r="DU1" s="47" t="s">
        <v>149</v>
      </c>
      <c r="DV1" s="47" t="s">
        <v>150</v>
      </c>
      <c r="DW1" s="2" t="s">
        <v>151</v>
      </c>
      <c r="DX1" s="2" t="s">
        <v>152</v>
      </c>
      <c r="DY1" s="2" t="s">
        <v>153</v>
      </c>
      <c r="DZ1" s="2" t="s">
        <v>154</v>
      </c>
      <c r="EA1" s="2" t="s">
        <v>155</v>
      </c>
      <c r="EB1" s="2" t="s">
        <v>156</v>
      </c>
      <c r="EC1" s="2" t="s">
        <v>157</v>
      </c>
      <c r="ED1" s="2" t="s">
        <v>158</v>
      </c>
      <c r="EE1" s="2" t="s">
        <v>159</v>
      </c>
      <c r="EF1" s="2" t="s">
        <v>160</v>
      </c>
      <c r="EG1" s="2" t="s">
        <v>161</v>
      </c>
      <c r="EH1" s="2" t="s">
        <v>162</v>
      </c>
      <c r="EI1" s="2" t="s">
        <v>163</v>
      </c>
      <c r="EJ1" s="2" t="s">
        <v>164</v>
      </c>
      <c r="EK1" s="2" t="s">
        <v>165</v>
      </c>
      <c r="EL1" s="2" t="s">
        <v>166</v>
      </c>
      <c r="EM1" s="2" t="s">
        <v>167</v>
      </c>
      <c r="EN1" s="2" t="s">
        <v>168</v>
      </c>
      <c r="EO1" s="2" t="s">
        <v>169</v>
      </c>
      <c r="EP1" s="2" t="s">
        <v>170</v>
      </c>
      <c r="EQ1" s="2" t="s">
        <v>171</v>
      </c>
      <c r="ER1" s="2" t="s">
        <v>172</v>
      </c>
      <c r="ES1" s="2" t="s">
        <v>173</v>
      </c>
      <c r="ET1" s="2" t="s">
        <v>174</v>
      </c>
      <c r="EU1" s="2" t="s">
        <v>175</v>
      </c>
      <c r="EV1" s="2" t="s">
        <v>176</v>
      </c>
      <c r="EW1" s="2" t="s">
        <v>177</v>
      </c>
      <c r="EX1" s="48" t="s">
        <v>178</v>
      </c>
      <c r="EY1" s="48" t="s">
        <v>179</v>
      </c>
      <c r="EZ1" s="48" t="s">
        <v>180</v>
      </c>
      <c r="FA1" s="49" t="s">
        <v>181</v>
      </c>
      <c r="FB1" s="49" t="s">
        <v>182</v>
      </c>
      <c r="FC1" s="49" t="s">
        <v>183</v>
      </c>
      <c r="FD1" s="49" t="s">
        <v>184</v>
      </c>
      <c r="FE1" s="49" t="s">
        <v>185</v>
      </c>
      <c r="FF1" s="49" t="s">
        <v>186</v>
      </c>
      <c r="FG1" s="49" t="s">
        <v>187</v>
      </c>
      <c r="FH1" s="49" t="s">
        <v>188</v>
      </c>
      <c r="FI1" s="49" t="s">
        <v>189</v>
      </c>
      <c r="FJ1" s="48" t="s">
        <v>190</v>
      </c>
      <c r="FK1" s="48" t="s">
        <v>191</v>
      </c>
      <c r="FL1" s="48" t="s">
        <v>192</v>
      </c>
      <c r="FM1" s="49" t="s">
        <v>193</v>
      </c>
      <c r="FN1" s="49" t="s">
        <v>194</v>
      </c>
      <c r="FO1" s="49" t="s">
        <v>195</v>
      </c>
      <c r="FP1" s="49" t="s">
        <v>196</v>
      </c>
      <c r="FQ1" s="49" t="s">
        <v>197</v>
      </c>
      <c r="FR1" s="49" t="s">
        <v>198</v>
      </c>
      <c r="FS1" s="49" t="s">
        <v>199</v>
      </c>
      <c r="FT1" s="49" t="s">
        <v>200</v>
      </c>
      <c r="FU1" s="49" t="s">
        <v>201</v>
      </c>
      <c r="FV1" s="112" t="s">
        <v>478</v>
      </c>
      <c r="FW1" s="113" t="s">
        <v>473</v>
      </c>
      <c r="FX1" s="5" t="s">
        <v>475</v>
      </c>
      <c r="FY1" s="2" t="s">
        <v>479</v>
      </c>
      <c r="FZ1" s="2" t="s">
        <v>482</v>
      </c>
    </row>
    <row r="2" spans="1:182" s="2" customFormat="1" ht="11.25">
      <c r="A2" s="43" t="s">
        <v>115</v>
      </c>
      <c r="B2" s="2">
        <v>2</v>
      </c>
      <c r="D2" s="6" t="s">
        <v>20</v>
      </c>
      <c r="F2" s="3">
        <v>126049.1</v>
      </c>
      <c r="G2" s="4">
        <v>568432</v>
      </c>
      <c r="H2" s="3">
        <v>4.509607763958647</v>
      </c>
      <c r="I2" s="7">
        <v>3.3577663439261434</v>
      </c>
      <c r="J2" s="16">
        <v>100</v>
      </c>
      <c r="K2" s="4">
        <v>295921</v>
      </c>
      <c r="L2" s="5">
        <v>52.05917330481043</v>
      </c>
      <c r="M2" s="4">
        <v>272511</v>
      </c>
      <c r="N2" s="5">
        <v>47.94082669518957</v>
      </c>
      <c r="O2" s="5">
        <v>108.59047891644742</v>
      </c>
      <c r="P2" s="4">
        <v>140600</v>
      </c>
      <c r="Q2" s="5">
        <v>24.73470881301545</v>
      </c>
      <c r="R2" s="4">
        <v>392797</v>
      </c>
      <c r="S2" s="5">
        <v>69.10184507557632</v>
      </c>
      <c r="T2" s="4">
        <v>35035</v>
      </c>
      <c r="U2" s="5">
        <v>6.163446111408224</v>
      </c>
      <c r="V2" s="5">
        <v>44.713936206233754</v>
      </c>
      <c r="W2" s="5">
        <v>24.918207681365576</v>
      </c>
      <c r="X2" s="4">
        <v>635800</v>
      </c>
      <c r="Y2" s="7">
        <v>3.427660302151652</v>
      </c>
      <c r="Z2" s="16">
        <v>100</v>
      </c>
      <c r="AA2" s="5">
        <v>1.4</v>
      </c>
      <c r="AB2" s="5">
        <v>7.4</v>
      </c>
      <c r="AC2" s="1"/>
      <c r="AD2" s="1"/>
      <c r="AE2" s="1"/>
      <c r="AF2" s="1"/>
      <c r="AG2" s="7">
        <v>0.729</v>
      </c>
      <c r="AH2" s="7">
        <v>0.812</v>
      </c>
      <c r="AI2" s="8">
        <v>0.7694362108437592</v>
      </c>
      <c r="AJ2" s="8">
        <v>0.5594138304586923</v>
      </c>
      <c r="AK2" s="8">
        <v>0.91</v>
      </c>
      <c r="AL2" s="8">
        <v>0.8776666666666666</v>
      </c>
      <c r="AM2" s="8">
        <v>0.7791291769922795</v>
      </c>
      <c r="AN2" s="8"/>
      <c r="AO2" s="8"/>
      <c r="AP2" s="7"/>
      <c r="AQ2" s="19">
        <v>728541</v>
      </c>
      <c r="AR2" s="19">
        <v>734049</v>
      </c>
      <c r="AS2" s="19">
        <v>207692</v>
      </c>
      <c r="AT2" s="16">
        <v>0.45</v>
      </c>
      <c r="AU2" s="32">
        <v>2.1</v>
      </c>
      <c r="AV2" s="32">
        <v>5.2</v>
      </c>
      <c r="AW2" s="32">
        <v>7.3</v>
      </c>
      <c r="AX2" s="32">
        <v>92.7</v>
      </c>
      <c r="AY2" s="32">
        <v>27.3</v>
      </c>
      <c r="AZ2" s="32">
        <v>59.5</v>
      </c>
      <c r="BA2" s="5">
        <v>93.9</v>
      </c>
      <c r="BB2" s="3">
        <v>6.1</v>
      </c>
      <c r="BC2" s="20">
        <v>5</v>
      </c>
      <c r="BG2" s="5">
        <v>15.583566485053748</v>
      </c>
      <c r="BH2" s="5">
        <v>27.3</v>
      </c>
      <c r="BI2" s="20">
        <v>98.6</v>
      </c>
      <c r="BJ2" s="20">
        <v>98.3</v>
      </c>
      <c r="BK2" s="20">
        <v>10.7</v>
      </c>
      <c r="BL2" s="20">
        <v>10.45</v>
      </c>
      <c r="BM2" s="20">
        <v>74.67613105764073</v>
      </c>
      <c r="BN2" s="5">
        <v>1.4</v>
      </c>
      <c r="BO2" s="5">
        <v>1.1</v>
      </c>
      <c r="BP2" s="5">
        <v>1.7</v>
      </c>
      <c r="BQ2" s="5">
        <v>90.3</v>
      </c>
      <c r="BR2" s="5">
        <v>61.1</v>
      </c>
      <c r="BS2" s="5">
        <v>39.6</v>
      </c>
      <c r="BT2" s="1"/>
      <c r="BU2" s="26">
        <v>1.1542901115813775</v>
      </c>
      <c r="BV2" s="26">
        <v>25.125048095421317</v>
      </c>
      <c r="BW2" s="21">
        <v>3.7</v>
      </c>
      <c r="BX2" s="21">
        <v>0.4</v>
      </c>
      <c r="BY2" s="21">
        <v>17.9</v>
      </c>
      <c r="BZ2" s="21">
        <v>7.6</v>
      </c>
      <c r="CA2" s="3">
        <v>551.8</v>
      </c>
      <c r="CB2" s="38">
        <v>2732.5</v>
      </c>
      <c r="CC2" s="33"/>
      <c r="CD2" s="1"/>
      <c r="CE2" s="39">
        <v>327320</v>
      </c>
      <c r="CF2" s="41">
        <v>57.5829650688209</v>
      </c>
      <c r="CG2" s="39">
        <v>42942</v>
      </c>
      <c r="CH2" s="5">
        <v>7.554465617699215</v>
      </c>
      <c r="CI2" s="19">
        <v>270410</v>
      </c>
      <c r="CJ2" s="5">
        <v>47.57121344329665</v>
      </c>
      <c r="CK2" s="3">
        <v>69.2</v>
      </c>
      <c r="CL2" s="3">
        <v>18.7</v>
      </c>
      <c r="CM2" s="3">
        <v>5.9</v>
      </c>
      <c r="CN2" s="3">
        <v>15.034752422663352</v>
      </c>
      <c r="CO2" s="5">
        <v>15.655557262069319</v>
      </c>
      <c r="CP2" s="5">
        <v>54.7</v>
      </c>
      <c r="CQ2" s="5">
        <v>45.7</v>
      </c>
      <c r="CR2" s="20">
        <v>47.32007317737729</v>
      </c>
      <c r="CS2" s="20">
        <v>36.86926774602613</v>
      </c>
      <c r="CT2" s="20">
        <v>64.88269621509238</v>
      </c>
      <c r="CU2" s="20">
        <v>6.923049662146198</v>
      </c>
      <c r="CV2" s="5">
        <v>88.31208723698357</v>
      </c>
      <c r="CW2" s="5">
        <v>56.74158262086384</v>
      </c>
      <c r="CX2" s="5">
        <v>145.0536698578474</v>
      </c>
      <c r="CY2" s="50">
        <v>497.7804416640132</v>
      </c>
      <c r="CZ2" s="50">
        <v>415.2519284491487</v>
      </c>
      <c r="DA2" s="50">
        <v>458.2075699790199</v>
      </c>
      <c r="DB2" s="50">
        <v>497.78044166401327</v>
      </c>
      <c r="DC2" s="50">
        <v>415.2519284491487</v>
      </c>
      <c r="DD2" s="50">
        <v>458.2075699790199</v>
      </c>
      <c r="DE2" s="53">
        <v>116.57832137706272</v>
      </c>
      <c r="DF2" s="53">
        <v>112.51489287297242</v>
      </c>
      <c r="DG2" s="53">
        <v>114.62988527262377</v>
      </c>
      <c r="DH2" s="53">
        <v>116.5783213770627</v>
      </c>
      <c r="DI2" s="53">
        <v>112.51489287297242</v>
      </c>
      <c r="DJ2" s="53">
        <v>114.62988527262375</v>
      </c>
      <c r="DK2" s="53">
        <v>141.52728090056004</v>
      </c>
      <c r="DL2" s="53">
        <v>113.53147123286556</v>
      </c>
      <c r="DM2" s="53">
        <v>128.10313764945366</v>
      </c>
      <c r="DN2" s="53">
        <v>141.52728090056004</v>
      </c>
      <c r="DO2" s="53">
        <v>113.53147123286556</v>
      </c>
      <c r="DP2" s="53">
        <v>128.10313764945366</v>
      </c>
      <c r="DQ2" s="53">
        <v>61.473337204293024</v>
      </c>
      <c r="DR2" s="53">
        <v>18.623715553242274</v>
      </c>
      <c r="DS2" s="53">
        <v>40.92671018663672</v>
      </c>
      <c r="DT2" s="53">
        <v>61.473337204293024</v>
      </c>
      <c r="DU2" s="53">
        <v>18.623715553242274</v>
      </c>
      <c r="DV2" s="53">
        <v>40.92671018663672</v>
      </c>
      <c r="DW2" s="5">
        <v>20662.9</v>
      </c>
      <c r="DX2" s="5">
        <v>100</v>
      </c>
      <c r="DY2" s="5">
        <v>6.1</v>
      </c>
      <c r="DZ2" s="5">
        <v>80.4</v>
      </c>
      <c r="EA2" s="5">
        <v>26248.1</v>
      </c>
      <c r="EB2" s="5">
        <v>100</v>
      </c>
      <c r="EC2" s="5">
        <v>9.9</v>
      </c>
      <c r="ED2" s="5">
        <v>98.9</v>
      </c>
      <c r="EE2" s="5">
        <v>14854.3</v>
      </c>
      <c r="EF2" s="5">
        <v>100</v>
      </c>
      <c r="EG2" s="5">
        <v>2.1</v>
      </c>
      <c r="EH2" s="5">
        <v>61.1</v>
      </c>
      <c r="EI2" s="16">
        <v>74.31</v>
      </c>
      <c r="EJ2" s="16">
        <v>55.84</v>
      </c>
      <c r="EK2" s="16">
        <v>71.82</v>
      </c>
      <c r="EL2" s="16">
        <v>53.81</v>
      </c>
      <c r="EM2" s="16">
        <v>76.9</v>
      </c>
      <c r="EN2" s="16">
        <v>57.95</v>
      </c>
      <c r="EO2" s="16">
        <v>52.53</v>
      </c>
      <c r="EP2" s="16">
        <v>55.48</v>
      </c>
      <c r="EQ2" s="16">
        <v>61.48</v>
      </c>
      <c r="ER2" s="16">
        <v>50.39</v>
      </c>
      <c r="ES2" s="16">
        <v>53.94</v>
      </c>
      <c r="ET2" s="16">
        <v>59.05</v>
      </c>
      <c r="EU2" s="16">
        <v>54.75</v>
      </c>
      <c r="EV2" s="16">
        <v>57.08</v>
      </c>
      <c r="EW2" s="16">
        <v>64</v>
      </c>
      <c r="EX2" s="26">
        <v>10.079498701038055</v>
      </c>
      <c r="EY2" s="26">
        <v>10.941253548809783</v>
      </c>
      <c r="EZ2" s="26">
        <v>9.180581816525047</v>
      </c>
      <c r="FA2" s="49">
        <v>14.194610162518</v>
      </c>
      <c r="FB2" s="49">
        <v>9.857550921344957</v>
      </c>
      <c r="FC2" s="49">
        <v>7.637880136825828</v>
      </c>
      <c r="FD2" s="49">
        <v>16.642061468259296</v>
      </c>
      <c r="FE2" s="49">
        <v>10.255848753604146</v>
      </c>
      <c r="FF2" s="49">
        <v>8.480044243709097</v>
      </c>
      <c r="FG2" s="49">
        <v>11.63768928771733</v>
      </c>
      <c r="FH2" s="49">
        <v>9.44045253019416</v>
      </c>
      <c r="FI2" s="49">
        <v>6.76706061761342</v>
      </c>
      <c r="FJ2" s="26">
        <v>10.079498701038055</v>
      </c>
      <c r="FK2" s="26">
        <v>10.941253548809783</v>
      </c>
      <c r="FL2" s="26">
        <v>9.180581816525047</v>
      </c>
      <c r="FM2" s="5">
        <v>14.194610162518</v>
      </c>
      <c r="FN2" s="5">
        <v>9.857550921344957</v>
      </c>
      <c r="FO2" s="5">
        <v>7.637880136825828</v>
      </c>
      <c r="FP2" s="5">
        <v>16.642061468259296</v>
      </c>
      <c r="FQ2" s="5">
        <v>10.255848753604146</v>
      </c>
      <c r="FR2" s="5">
        <v>8.480044243709097</v>
      </c>
      <c r="FS2" s="5">
        <v>11.63768928771733</v>
      </c>
      <c r="FT2" s="5">
        <v>9.44045253019416</v>
      </c>
      <c r="FU2" s="5">
        <v>6.76706061761342</v>
      </c>
      <c r="FV2" s="112">
        <v>18507</v>
      </c>
      <c r="FW2" s="112">
        <v>23500</v>
      </c>
      <c r="FX2" s="20">
        <f aca="true" t="shared" si="0" ref="FX2:FX11">(FV2/FW2)*100</f>
        <v>78.75319148936171</v>
      </c>
      <c r="FY2" s="117">
        <v>0.6701589224659065</v>
      </c>
      <c r="FZ2" s="4">
        <v>3</v>
      </c>
    </row>
    <row r="3" spans="1:182" ht="11.25">
      <c r="A3" s="93" t="s">
        <v>116</v>
      </c>
      <c r="B3" s="62">
        <v>2101</v>
      </c>
      <c r="C3" s="62">
        <v>1</v>
      </c>
      <c r="D3" s="27" t="s">
        <v>21</v>
      </c>
      <c r="E3" s="62" t="s">
        <v>21</v>
      </c>
      <c r="F3" s="45">
        <v>30718.1</v>
      </c>
      <c r="G3" s="94">
        <v>360743</v>
      </c>
      <c r="H3" s="44">
        <f aca="true" t="shared" si="1" ref="H3:H11">+G3/F3</f>
        <v>11.74366253121124</v>
      </c>
      <c r="I3" s="95">
        <f aca="true" t="shared" si="2" ref="I3:I11">+G3*100/16928873</f>
        <v>2.1309333468329523</v>
      </c>
      <c r="J3" s="57">
        <f aca="true" t="shared" si="3" ref="J3:J11">+G3*100/568432</f>
        <v>63.462824049314605</v>
      </c>
      <c r="K3" s="94">
        <v>187507</v>
      </c>
      <c r="L3" s="44">
        <f aca="true" t="shared" si="4" ref="L3:L11">+K3*100/G3</f>
        <v>51.97800095913157</v>
      </c>
      <c r="M3" s="94">
        <v>173236</v>
      </c>
      <c r="N3" s="44">
        <f aca="true" t="shared" si="5" ref="N3:N11">+M3*100/G3</f>
        <v>48.02199904086843</v>
      </c>
      <c r="O3" s="44">
        <f aca="true" t="shared" si="6" ref="O3:O11">+K3*100/M3</f>
        <v>108.23789512572445</v>
      </c>
      <c r="P3" s="94">
        <v>87513</v>
      </c>
      <c r="Q3" s="44">
        <f aca="true" t="shared" si="7" ref="Q3:Q11">+P3*100/G3</f>
        <v>24.259098582647482</v>
      </c>
      <c r="R3" s="94">
        <v>250315</v>
      </c>
      <c r="S3" s="44">
        <f aca="true" t="shared" si="8" ref="S3:S11">+R3*100/G3</f>
        <v>69.38873380772462</v>
      </c>
      <c r="T3" s="94">
        <v>22915</v>
      </c>
      <c r="U3" s="44">
        <f aca="true" t="shared" si="9" ref="U3:U11">+T3*100/G3</f>
        <v>6.352167609627907</v>
      </c>
      <c r="V3" s="44">
        <f aca="true" t="shared" si="10" ref="V3:V11">+(P3+T3)*100/R3</f>
        <v>44.1156143259493</v>
      </c>
      <c r="W3" s="44">
        <f aca="true" t="shared" si="11" ref="W3:W11">+T3/P3*100</f>
        <v>26.184681133088798</v>
      </c>
      <c r="X3" s="94">
        <v>423957</v>
      </c>
      <c r="Y3" s="95">
        <f aca="true" t="shared" si="12" ref="Y3:Y11">+X3*100/18549096</f>
        <v>2.285593863981296</v>
      </c>
      <c r="Z3" s="57">
        <f aca="true" t="shared" si="13" ref="Z3:Z11">+X3*100/635800</f>
        <v>66.68087448883297</v>
      </c>
      <c r="AA3" s="44">
        <v>0</v>
      </c>
      <c r="AB3" s="44">
        <v>2.7</v>
      </c>
      <c r="AC3" s="96">
        <v>109.25</v>
      </c>
      <c r="AD3" s="96">
        <v>18.72</v>
      </c>
      <c r="AE3" s="96">
        <v>1.7</v>
      </c>
      <c r="AF3" s="96">
        <v>42</v>
      </c>
      <c r="AG3" s="95">
        <v>0.734</v>
      </c>
      <c r="AH3" s="95">
        <v>0.797</v>
      </c>
      <c r="AI3" s="97">
        <v>0.7628720378357675</v>
      </c>
      <c r="AJ3" s="97">
        <v>0.5583379154479307</v>
      </c>
      <c r="AK3" s="97">
        <v>0.9115326610100585</v>
      </c>
      <c r="AL3" s="97">
        <v>0.8977541218822761</v>
      </c>
      <c r="AM3" s="97">
        <v>0.7826241840440082</v>
      </c>
      <c r="AN3" s="56">
        <v>24</v>
      </c>
      <c r="AO3" s="56">
        <v>1</v>
      </c>
      <c r="AP3" s="95">
        <v>0.062592</v>
      </c>
      <c r="AQ3" s="98">
        <v>764780.9744439003</v>
      </c>
      <c r="AR3" s="98">
        <v>770756.6967935665</v>
      </c>
      <c r="AS3" s="94">
        <v>210744.93</v>
      </c>
      <c r="AT3" s="57">
        <v>0.46892</v>
      </c>
      <c r="AU3" s="99">
        <v>2.7598516672052193</v>
      </c>
      <c r="AV3" s="99">
        <v>3.316869008601455</v>
      </c>
      <c r="AW3" s="99">
        <v>6.0767206758066745</v>
      </c>
      <c r="AX3" s="66">
        <v>93.92327932419333</v>
      </c>
      <c r="AY3" s="100">
        <v>28.7</v>
      </c>
      <c r="AZ3" s="99">
        <v>61.66667340592866</v>
      </c>
      <c r="BA3" s="22">
        <f aca="true" t="shared" si="14" ref="BA3:BA11">100-BB3</f>
        <v>94.87102146800781</v>
      </c>
      <c r="BB3" s="22">
        <v>5.128978531992184</v>
      </c>
      <c r="BC3" s="29">
        <v>3.9854169672012905</v>
      </c>
      <c r="BD3" s="101">
        <v>10.27</v>
      </c>
      <c r="BE3" s="101">
        <v>22.19</v>
      </c>
      <c r="BF3" s="101">
        <v>67.54</v>
      </c>
      <c r="BG3" s="44">
        <v>17.4</v>
      </c>
      <c r="BH3" s="102">
        <v>27.1</v>
      </c>
      <c r="BI3" s="23">
        <v>98.79299817635571</v>
      </c>
      <c r="BJ3" s="23">
        <v>98.6</v>
      </c>
      <c r="BK3" s="22">
        <v>10.70278237170804</v>
      </c>
      <c r="BL3" s="23">
        <v>10.47</v>
      </c>
      <c r="BM3" s="23">
        <v>73.1744075671535</v>
      </c>
      <c r="BN3" s="25">
        <v>1.0271412738098307</v>
      </c>
      <c r="BO3" s="25">
        <v>0</v>
      </c>
      <c r="BP3" s="25">
        <v>1.1534396989457947</v>
      </c>
      <c r="BQ3" s="25">
        <v>90.90522463077042</v>
      </c>
      <c r="BR3" s="25">
        <v>58.0727891331804</v>
      </c>
      <c r="BS3" s="25">
        <v>38.4604479727814</v>
      </c>
      <c r="BT3" s="96">
        <v>24.04</v>
      </c>
      <c r="BU3" s="103">
        <v>1.5907447577729574</v>
      </c>
      <c r="BV3" s="103">
        <v>25.885755603759943</v>
      </c>
      <c r="BW3" s="25">
        <v>2.8</v>
      </c>
      <c r="BX3" s="25">
        <v>0.4</v>
      </c>
      <c r="BY3" s="25">
        <v>21.6</v>
      </c>
      <c r="BZ3" s="25">
        <v>9.3</v>
      </c>
      <c r="CA3" s="37">
        <v>479.8835414897549</v>
      </c>
      <c r="CB3" s="37">
        <v>2521.5750110731506</v>
      </c>
      <c r="CC3" s="104" t="s">
        <v>47</v>
      </c>
      <c r="CD3" s="96">
        <v>1</v>
      </c>
      <c r="CE3" s="94">
        <v>195424</v>
      </c>
      <c r="CF3" s="105">
        <v>54.17263813850858</v>
      </c>
      <c r="CG3" s="40">
        <v>24520</v>
      </c>
      <c r="CH3" s="44">
        <v>6.797082687675159</v>
      </c>
      <c r="CI3" s="42">
        <v>164991</v>
      </c>
      <c r="CJ3" s="44">
        <v>45.73643840628924</v>
      </c>
      <c r="CK3" s="25">
        <v>70.74920371139731</v>
      </c>
      <c r="CL3" s="25">
        <v>18.174768037667913</v>
      </c>
      <c r="CM3" s="25">
        <v>5.380910615642647</v>
      </c>
      <c r="CN3" s="44">
        <v>15.876225207342781</v>
      </c>
      <c r="CO3" s="44">
        <v>12.800317428826505</v>
      </c>
      <c r="CP3" s="25">
        <v>53.025862068965516</v>
      </c>
      <c r="CQ3" s="25">
        <v>46.13440541075315</v>
      </c>
      <c r="CR3" s="92">
        <v>41.652788633010815</v>
      </c>
      <c r="CS3" s="92">
        <v>32.20522052205221</v>
      </c>
      <c r="CT3" s="44">
        <v>67.82900009906251</v>
      </c>
      <c r="CU3" s="44">
        <v>7.127097198332147</v>
      </c>
      <c r="CV3" s="44">
        <v>89.84791596663209</v>
      </c>
      <c r="CW3" s="44">
        <v>68.6642609826294</v>
      </c>
      <c r="CX3" s="44">
        <v>158.5121769492615</v>
      </c>
      <c r="CY3" s="51">
        <v>531.2251095181202</v>
      </c>
      <c r="CZ3" s="51">
        <v>452.7912523785276</v>
      </c>
      <c r="DA3" s="51">
        <v>493.45713585154016</v>
      </c>
      <c r="DB3" s="51">
        <v>518.7376569400997</v>
      </c>
      <c r="DC3" s="51">
        <v>419.1177067418236</v>
      </c>
      <c r="DD3" s="51">
        <v>470.9693481109065</v>
      </c>
      <c r="DE3" s="52">
        <v>130.23113357779465</v>
      </c>
      <c r="DF3" s="52">
        <v>118.39865882691706</v>
      </c>
      <c r="DG3" s="52">
        <v>124.55739747384573</v>
      </c>
      <c r="DH3" s="52">
        <v>134.3463759458383</v>
      </c>
      <c r="DI3" s="52">
        <v>129.8475062310723</v>
      </c>
      <c r="DJ3" s="52">
        <v>132.18005136212884</v>
      </c>
      <c r="DK3" s="52">
        <v>163.38071997487285</v>
      </c>
      <c r="DL3" s="52">
        <v>119.19919976606447</v>
      </c>
      <c r="DM3" s="52">
        <v>142.19544034286073</v>
      </c>
      <c r="DN3" s="52">
        <v>167.51294305057746</v>
      </c>
      <c r="DO3" s="52">
        <v>128.03848524642885</v>
      </c>
      <c r="DP3" s="52">
        <v>148.5049490895482</v>
      </c>
      <c r="DQ3" s="52">
        <v>54.17845086967472</v>
      </c>
      <c r="DR3" s="52">
        <v>15.943382756160844</v>
      </c>
      <c r="DS3" s="52">
        <v>35.8445274124115</v>
      </c>
      <c r="DT3" s="52">
        <v>54.75906013540422</v>
      </c>
      <c r="DU3" s="52">
        <v>16.616192747835875</v>
      </c>
      <c r="DV3" s="52">
        <v>36.39226212752778</v>
      </c>
      <c r="DW3" s="44">
        <v>12618.7</v>
      </c>
      <c r="DX3" s="44">
        <v>61.1</v>
      </c>
      <c r="DY3" s="44">
        <v>5.7</v>
      </c>
      <c r="DZ3" s="44">
        <v>81.4</v>
      </c>
      <c r="EA3" s="44">
        <v>15955.6</v>
      </c>
      <c r="EB3" s="44">
        <v>60.7</v>
      </c>
      <c r="EC3" s="44">
        <v>9.3</v>
      </c>
      <c r="ED3" s="44">
        <v>99.9</v>
      </c>
      <c r="EE3" s="44">
        <v>9148.3</v>
      </c>
      <c r="EF3" s="44">
        <v>61.6</v>
      </c>
      <c r="EG3" s="44">
        <v>1.9</v>
      </c>
      <c r="EH3" s="44">
        <v>62.1</v>
      </c>
      <c r="EI3" s="57">
        <v>75.52</v>
      </c>
      <c r="EJ3" s="57">
        <v>56.62</v>
      </c>
      <c r="EK3" s="57">
        <v>72.06</v>
      </c>
      <c r="EL3" s="57">
        <v>53.34</v>
      </c>
      <c r="EM3" s="57">
        <v>79.11</v>
      </c>
      <c r="EN3" s="57">
        <v>60.04</v>
      </c>
      <c r="EO3" s="57">
        <v>51.16</v>
      </c>
      <c r="EP3" s="57">
        <v>53.91</v>
      </c>
      <c r="EQ3" s="57">
        <v>63.81</v>
      </c>
      <c r="ER3" s="57">
        <v>47.79</v>
      </c>
      <c r="ES3" s="57">
        <v>51.46</v>
      </c>
      <c r="ET3" s="57">
        <v>62.2</v>
      </c>
      <c r="EU3" s="57">
        <v>54.67</v>
      </c>
      <c r="EV3" s="57">
        <v>56.45</v>
      </c>
      <c r="EW3" s="57">
        <v>65.48</v>
      </c>
      <c r="EX3" s="54">
        <v>10.063276663871312</v>
      </c>
      <c r="EY3" s="54">
        <v>10.925090420970209</v>
      </c>
      <c r="EZ3" s="54">
        <v>9.162150571172365</v>
      </c>
      <c r="FA3" s="55">
        <v>14.218009478672984</v>
      </c>
      <c r="FB3" s="55">
        <v>9.866171729999023</v>
      </c>
      <c r="FC3" s="55">
        <v>7.6011625307399955</v>
      </c>
      <c r="FD3" s="55">
        <v>16.631529632232372</v>
      </c>
      <c r="FE3" s="55">
        <v>10.278345250255363</v>
      </c>
      <c r="FF3" s="55">
        <v>8.491947291361639</v>
      </c>
      <c r="FG3" s="55">
        <v>11.616161616161616</v>
      </c>
      <c r="FH3" s="55">
        <v>9.437097095766598</v>
      </c>
      <c r="FI3" s="55">
        <v>6.829564425557748</v>
      </c>
      <c r="FJ3" s="54">
        <v>9.58679576122589</v>
      </c>
      <c r="FK3" s="54">
        <v>10.328498452589582</v>
      </c>
      <c r="FL3" s="54">
        <v>8.81125969823385</v>
      </c>
      <c r="FM3" s="44">
        <v>13.36735933892332</v>
      </c>
      <c r="FN3" s="44">
        <v>9.34518576405848</v>
      </c>
      <c r="FO3" s="44">
        <v>7.750204933303525</v>
      </c>
      <c r="FP3" s="44">
        <v>14.757554462403373</v>
      </c>
      <c r="FQ3" s="44">
        <v>9.576098059244126</v>
      </c>
      <c r="FR3" s="44">
        <v>9.077598828696924</v>
      </c>
      <c r="FS3" s="44">
        <v>11.868686868686869</v>
      </c>
      <c r="FT3" s="44">
        <v>9.104804944507212</v>
      </c>
      <c r="FU3" s="44">
        <v>6.374260130520565</v>
      </c>
      <c r="FV3" s="114">
        <v>12365</v>
      </c>
      <c r="FW3" s="114">
        <v>15295</v>
      </c>
      <c r="FX3" s="115">
        <f t="shared" si="0"/>
        <v>80.84341288002615</v>
      </c>
      <c r="FY3" s="116">
        <v>0.6027126916044542</v>
      </c>
      <c r="FZ3" s="94">
        <v>4</v>
      </c>
    </row>
    <row r="4" spans="1:182" ht="11.25">
      <c r="A4" s="93" t="s">
        <v>117</v>
      </c>
      <c r="B4" s="62">
        <v>2102</v>
      </c>
      <c r="C4" s="62">
        <v>2</v>
      </c>
      <c r="D4" s="27" t="s">
        <v>22</v>
      </c>
      <c r="E4" s="62" t="s">
        <v>21</v>
      </c>
      <c r="F4" s="45">
        <v>3803.9</v>
      </c>
      <c r="G4" s="94">
        <v>10605</v>
      </c>
      <c r="H4" s="44">
        <f t="shared" si="1"/>
        <v>2.7879281789742105</v>
      </c>
      <c r="I4" s="95">
        <f t="shared" si="2"/>
        <v>0.06264445365028139</v>
      </c>
      <c r="J4" s="57">
        <f t="shared" si="3"/>
        <v>1.8656585132434487</v>
      </c>
      <c r="K4" s="94">
        <v>5646</v>
      </c>
      <c r="L4" s="44">
        <f t="shared" si="4"/>
        <v>53.23903818953324</v>
      </c>
      <c r="M4" s="94">
        <v>4959</v>
      </c>
      <c r="N4" s="44">
        <f t="shared" si="5"/>
        <v>46.76096181046676</v>
      </c>
      <c r="O4" s="44">
        <f t="shared" si="6"/>
        <v>113.85359951603145</v>
      </c>
      <c r="P4" s="94">
        <v>2630</v>
      </c>
      <c r="Q4" s="44">
        <f t="shared" si="7"/>
        <v>24.7996228194248</v>
      </c>
      <c r="R4" s="94">
        <v>7417</v>
      </c>
      <c r="S4" s="44">
        <f t="shared" si="8"/>
        <v>69.93870815652994</v>
      </c>
      <c r="T4" s="94">
        <v>558</v>
      </c>
      <c r="U4" s="44">
        <f t="shared" si="9"/>
        <v>5.261669024045261</v>
      </c>
      <c r="V4" s="44">
        <f t="shared" si="10"/>
        <v>42.98233787245517</v>
      </c>
      <c r="W4" s="44">
        <f t="shared" si="11"/>
        <v>21.216730038022813</v>
      </c>
      <c r="X4" s="94">
        <v>13305</v>
      </c>
      <c r="Y4" s="95">
        <f t="shared" si="12"/>
        <v>0.07172856294452301</v>
      </c>
      <c r="Z4" s="57">
        <f t="shared" si="13"/>
        <v>2.092639194715319</v>
      </c>
      <c r="AA4" s="44">
        <v>0</v>
      </c>
      <c r="AB4" s="44">
        <v>5.4</v>
      </c>
      <c r="AC4" s="96">
        <v>227</v>
      </c>
      <c r="AD4" s="96">
        <v>25.86</v>
      </c>
      <c r="AE4" s="96" t="s">
        <v>50</v>
      </c>
      <c r="AF4" s="96" t="s">
        <v>50</v>
      </c>
      <c r="AG4" s="95">
        <v>0.73</v>
      </c>
      <c r="AH4" s="95">
        <v>0.804</v>
      </c>
      <c r="AI4" s="97">
        <v>0.7450121824779679</v>
      </c>
      <c r="AJ4" s="97">
        <v>0.5573705292855893</v>
      </c>
      <c r="AK4" s="97">
        <v>0.896965139442231</v>
      </c>
      <c r="AL4" s="97">
        <v>0.8441484028076207</v>
      </c>
      <c r="AM4" s="97">
        <v>0.7608740635033522</v>
      </c>
      <c r="AN4" s="56">
        <v>61</v>
      </c>
      <c r="AO4" s="56">
        <v>5</v>
      </c>
      <c r="AP4" s="95">
        <v>0.2402883</v>
      </c>
      <c r="AQ4" s="98">
        <v>656253.1345079502</v>
      </c>
      <c r="AR4" s="98">
        <v>665366.0073055436</v>
      </c>
      <c r="AS4" s="94">
        <v>182646.28</v>
      </c>
      <c r="AT4" s="57">
        <v>0.45031</v>
      </c>
      <c r="AU4" s="99">
        <v>1.2208181623473977</v>
      </c>
      <c r="AV4" s="99">
        <v>3.823088455772114</v>
      </c>
      <c r="AW4" s="99">
        <v>5.043906618119512</v>
      </c>
      <c r="AX4" s="66">
        <v>94.95609338188049</v>
      </c>
      <c r="AY4" s="100">
        <v>22.5</v>
      </c>
      <c r="AZ4" s="99">
        <v>59.72635336109459</v>
      </c>
      <c r="BA4" s="22">
        <f t="shared" si="14"/>
        <v>92.82868525896414</v>
      </c>
      <c r="BB4" s="22">
        <v>7.171314741035857</v>
      </c>
      <c r="BC4" s="29">
        <v>7.171314741035856</v>
      </c>
      <c r="BD4" s="101">
        <v>25.74</v>
      </c>
      <c r="BE4" s="101">
        <v>27.06</v>
      </c>
      <c r="BF4" s="101">
        <v>47.2</v>
      </c>
      <c r="BG4" s="44">
        <v>18.3</v>
      </c>
      <c r="BH4" s="102">
        <v>33.8</v>
      </c>
      <c r="BI4" s="23">
        <v>97.35276621058894</v>
      </c>
      <c r="BJ4" s="23">
        <v>97.1</v>
      </c>
      <c r="BK4" s="22">
        <v>10.175639500297441</v>
      </c>
      <c r="BL4" s="23">
        <v>9.96</v>
      </c>
      <c r="BM4" s="23">
        <v>72.36910316226025</v>
      </c>
      <c r="BN4" s="25">
        <v>0.9454232917920069</v>
      </c>
      <c r="BO4" s="25">
        <v>0</v>
      </c>
      <c r="BP4" s="25">
        <v>1.461108723678556</v>
      </c>
      <c r="BQ4" s="25">
        <v>93.46798452943705</v>
      </c>
      <c r="BR4" s="25">
        <v>41.81349376880103</v>
      </c>
      <c r="BS4" s="25">
        <v>36.87150837988827</v>
      </c>
      <c r="BT4" s="96">
        <v>1.16</v>
      </c>
      <c r="BU4" s="103">
        <v>0</v>
      </c>
      <c r="BV4" s="103">
        <v>25</v>
      </c>
      <c r="BW4" s="25">
        <v>3.7</v>
      </c>
      <c r="BX4" s="25">
        <v>0.4</v>
      </c>
      <c r="BY4" s="25">
        <v>21.2</v>
      </c>
      <c r="BZ4" s="25">
        <v>8.7</v>
      </c>
      <c r="CA4" s="37">
        <v>607.1118820468344</v>
      </c>
      <c r="CB4" s="37">
        <v>2226.0769008383927</v>
      </c>
      <c r="CC4" s="104" t="s">
        <v>50</v>
      </c>
      <c r="CD4" s="96" t="s">
        <v>50</v>
      </c>
      <c r="CE4" s="94">
        <v>5551</v>
      </c>
      <c r="CF4" s="105">
        <v>52.34323432343234</v>
      </c>
      <c r="CG4" s="40">
        <v>916</v>
      </c>
      <c r="CH4" s="44">
        <v>8.637435172088637</v>
      </c>
      <c r="CK4" s="25">
        <v>85.303240988341</v>
      </c>
      <c r="CL4" s="25">
        <v>9.263022783185367</v>
      </c>
      <c r="CM4" s="25">
        <v>2.6740827896031663</v>
      </c>
      <c r="CN4" s="44">
        <v>11.787356936570756</v>
      </c>
      <c r="CO4" s="44">
        <v>25.093632958801496</v>
      </c>
      <c r="CP4" s="25">
        <v>66.82242990654206</v>
      </c>
      <c r="CQ4" s="25">
        <v>51.74081237911025</v>
      </c>
      <c r="CR4" s="92">
        <v>51.67714199780486</v>
      </c>
      <c r="CS4" s="92">
        <v>56.47279549718574</v>
      </c>
      <c r="CT4" s="44">
        <v>75.08080155138978</v>
      </c>
      <c r="CU4" s="44">
        <v>3.555268261150614</v>
      </c>
      <c r="CV4" s="44">
        <v>103.21248871113404</v>
      </c>
      <c r="CW4" s="44">
        <v>38.70468326667527</v>
      </c>
      <c r="CX4" s="44">
        <v>141.91717197780932</v>
      </c>
      <c r="CY4" s="51">
        <v>414.7843942505133</v>
      </c>
      <c r="CZ4" s="51">
        <v>340.05037783375315</v>
      </c>
      <c r="DA4" s="51">
        <v>381.2217194570136</v>
      </c>
      <c r="DB4" s="51">
        <v>438.78001757351336</v>
      </c>
      <c r="DC4" s="51">
        <v>404.750857894201</v>
      </c>
      <c r="DD4" s="51">
        <v>422.462850123379</v>
      </c>
      <c r="DE4" s="52">
        <v>86.1186308608693</v>
      </c>
      <c r="DF4" s="52">
        <v>105.55669535296812</v>
      </c>
      <c r="DG4" s="52">
        <v>95.43928867943163</v>
      </c>
      <c r="DH4" s="52">
        <v>80.08213552361396</v>
      </c>
      <c r="DI4" s="52">
        <v>85.64231738035264</v>
      </c>
      <c r="DJ4" s="52">
        <v>82.57918552036199</v>
      </c>
      <c r="DK4" s="52">
        <v>151.15662507179894</v>
      </c>
      <c r="DL4" s="52">
        <v>108.64852470774649</v>
      </c>
      <c r="DM4" s="52">
        <v>130.77375937179647</v>
      </c>
      <c r="DN4" s="52">
        <v>141.68377823408625</v>
      </c>
      <c r="DO4" s="52">
        <v>93.19899244332494</v>
      </c>
      <c r="DP4" s="52">
        <v>119.90950226244343</v>
      </c>
      <c r="DQ4" s="52">
        <v>51.90917011114121</v>
      </c>
      <c r="DR4" s="52">
        <v>22.140894985642486</v>
      </c>
      <c r="DS4" s="52">
        <v>37.63512001698828</v>
      </c>
      <c r="DT4" s="52">
        <v>51.3347022587269</v>
      </c>
      <c r="DU4" s="52">
        <v>20.151133501259448</v>
      </c>
      <c r="DV4" s="52">
        <v>37.33031674208145</v>
      </c>
      <c r="DW4" s="44">
        <v>315.1</v>
      </c>
      <c r="DX4" s="44">
        <v>1.5</v>
      </c>
      <c r="DY4" s="44">
        <v>6.5</v>
      </c>
      <c r="DZ4" s="44">
        <v>69.5</v>
      </c>
      <c r="EA4" s="44">
        <v>433.5</v>
      </c>
      <c r="EB4" s="44">
        <v>1.7</v>
      </c>
      <c r="EC4" s="44">
        <v>10.8</v>
      </c>
      <c r="ED4" s="44">
        <v>89.4</v>
      </c>
      <c r="EE4" s="44">
        <v>192.05</v>
      </c>
      <c r="EF4" s="44">
        <v>1.3</v>
      </c>
      <c r="EG4" s="44">
        <v>2.1</v>
      </c>
      <c r="EH4" s="44">
        <v>48.9</v>
      </c>
      <c r="EI4" s="57">
        <v>76.58</v>
      </c>
      <c r="EJ4" s="57">
        <v>57.71</v>
      </c>
      <c r="EK4" s="57">
        <v>75.23</v>
      </c>
      <c r="EL4" s="57">
        <v>56.71</v>
      </c>
      <c r="EM4" s="57">
        <v>77.99</v>
      </c>
      <c r="EN4" s="57">
        <v>58.75</v>
      </c>
      <c r="EO4" s="57">
        <v>54.16</v>
      </c>
      <c r="EP4" s="57">
        <v>57.67</v>
      </c>
      <c r="EQ4" s="57">
        <v>60.49</v>
      </c>
      <c r="ER4" s="57">
        <v>52.17</v>
      </c>
      <c r="ES4" s="57">
        <v>55.07</v>
      </c>
      <c r="ET4" s="57">
        <v>57.05</v>
      </c>
      <c r="EU4" s="57">
        <v>56.22</v>
      </c>
      <c r="EV4" s="57">
        <v>60.37</v>
      </c>
      <c r="EW4" s="57">
        <v>64.07</v>
      </c>
      <c r="EX4" s="54">
        <v>10.366275051831375</v>
      </c>
      <c r="EY4" s="54">
        <v>11.065006915629322</v>
      </c>
      <c r="EZ4" s="54">
        <v>9.668508287292818</v>
      </c>
      <c r="FA4" s="55">
        <v>15.015015015015015</v>
      </c>
      <c r="FB4" s="55">
        <v>9.68783638320775</v>
      </c>
      <c r="FC4" s="55">
        <v>5.434782608695652</v>
      </c>
      <c r="FD4" s="55">
        <v>18.75</v>
      </c>
      <c r="FE4" s="55">
        <v>10.70663811563169</v>
      </c>
      <c r="FF4" s="55">
        <v>10.416666666666666</v>
      </c>
      <c r="FG4" s="55">
        <v>11.560693641618496</v>
      </c>
      <c r="FH4" s="55">
        <v>8.658008658008658</v>
      </c>
      <c r="FI4" s="55">
        <v>11.363636363636363</v>
      </c>
      <c r="FJ4" s="54">
        <v>8.2930200414651</v>
      </c>
      <c r="FK4" s="54">
        <v>12.448132780082986</v>
      </c>
      <c r="FL4" s="54">
        <v>4.143646408839778</v>
      </c>
      <c r="FM4" s="44">
        <v>9.00900900900901</v>
      </c>
      <c r="FN4" s="44">
        <v>7.534983853606028</v>
      </c>
      <c r="FO4" s="44">
        <v>10.869565217391305</v>
      </c>
      <c r="FP4" s="44">
        <v>12.5</v>
      </c>
      <c r="FQ4" s="44">
        <v>12.84796573875803</v>
      </c>
      <c r="FR4" s="44">
        <v>10.416666666666666</v>
      </c>
      <c r="FS4" s="44">
        <v>5.780346820809248</v>
      </c>
      <c r="FT4" s="44">
        <v>2.1645021645021645</v>
      </c>
      <c r="FU4" s="44">
        <v>11.363636363636363</v>
      </c>
      <c r="FV4" s="114">
        <v>255</v>
      </c>
      <c r="FW4" s="114">
        <v>337</v>
      </c>
      <c r="FX4" s="115">
        <f t="shared" si="0"/>
        <v>75.66765578635015</v>
      </c>
      <c r="FY4" s="116">
        <v>0.6382002822220209</v>
      </c>
      <c r="FZ4" s="94">
        <v>2</v>
      </c>
    </row>
    <row r="5" spans="1:182" ht="11.25">
      <c r="A5" s="93" t="s">
        <v>118</v>
      </c>
      <c r="B5" s="62">
        <v>2103</v>
      </c>
      <c r="C5" s="62">
        <v>3</v>
      </c>
      <c r="D5" s="27" t="s">
        <v>23</v>
      </c>
      <c r="E5" s="62" t="s">
        <v>21</v>
      </c>
      <c r="F5" s="45">
        <v>12886.4</v>
      </c>
      <c r="G5" s="94">
        <v>3474</v>
      </c>
      <c r="H5" s="44">
        <f t="shared" si="1"/>
        <v>0.2695865408492675</v>
      </c>
      <c r="I5" s="95">
        <f t="shared" si="2"/>
        <v>0.020521153416414667</v>
      </c>
      <c r="J5" s="57">
        <f t="shared" si="3"/>
        <v>0.6111548962760717</v>
      </c>
      <c r="K5" s="94">
        <v>2685</v>
      </c>
      <c r="L5" s="44">
        <f t="shared" si="4"/>
        <v>77.28842832469776</v>
      </c>
      <c r="M5" s="94">
        <v>789</v>
      </c>
      <c r="N5" s="44">
        <f t="shared" si="5"/>
        <v>22.711571675302245</v>
      </c>
      <c r="O5" s="44">
        <f t="shared" si="6"/>
        <v>340.3041825095057</v>
      </c>
      <c r="P5" s="94">
        <v>408</v>
      </c>
      <c r="Q5" s="44">
        <f t="shared" si="7"/>
        <v>11.744386873920552</v>
      </c>
      <c r="R5" s="94">
        <v>2967</v>
      </c>
      <c r="S5" s="44">
        <f t="shared" si="8"/>
        <v>85.40587219343696</v>
      </c>
      <c r="T5" s="94">
        <v>99</v>
      </c>
      <c r="U5" s="44">
        <f t="shared" si="9"/>
        <v>2.849740932642487</v>
      </c>
      <c r="V5" s="44">
        <f t="shared" si="10"/>
        <v>17.087967644084934</v>
      </c>
      <c r="W5" s="44">
        <f t="shared" si="11"/>
        <v>24.264705882352942</v>
      </c>
      <c r="X5" s="94">
        <v>5000</v>
      </c>
      <c r="Y5" s="95">
        <f t="shared" si="12"/>
        <v>0.02695549152368396</v>
      </c>
      <c r="Z5" s="57">
        <f t="shared" si="13"/>
        <v>0.7864108210128972</v>
      </c>
      <c r="AA5" s="44">
        <v>100</v>
      </c>
      <c r="AB5" s="44">
        <v>4.7</v>
      </c>
      <c r="AC5" s="107">
        <v>1249.62</v>
      </c>
      <c r="AD5" s="96">
        <v>22.41</v>
      </c>
      <c r="AE5" s="96">
        <v>4.71</v>
      </c>
      <c r="AF5" s="96" t="s">
        <v>49</v>
      </c>
      <c r="AG5" s="95">
        <v>0.789</v>
      </c>
      <c r="AH5" s="95">
        <v>0.822</v>
      </c>
      <c r="AI5" s="97">
        <v>0.7033052691867125</v>
      </c>
      <c r="AJ5" s="97">
        <v>0.6089486550161785</v>
      </c>
      <c r="AK5" s="97">
        <v>0.9365520110957003</v>
      </c>
      <c r="AL5" s="97">
        <v>0.7527131782945735</v>
      </c>
      <c r="AM5" s="97">
        <v>0.7503797783982913</v>
      </c>
      <c r="AN5" s="56">
        <v>85</v>
      </c>
      <c r="AO5" s="56">
        <v>7</v>
      </c>
      <c r="AP5" s="95">
        <v>0.4420066</v>
      </c>
      <c r="AQ5" s="98">
        <v>1043215.1906976744</v>
      </c>
      <c r="AR5" s="98">
        <v>1047775.8651162791</v>
      </c>
      <c r="AS5" s="94">
        <v>317574.71</v>
      </c>
      <c r="AT5" s="57">
        <v>0.47197</v>
      </c>
      <c r="AU5" s="99">
        <v>0.19243104554201412</v>
      </c>
      <c r="AV5" s="99">
        <v>2.5016035920461834</v>
      </c>
      <c r="AW5" s="99">
        <v>2.6940346375881976</v>
      </c>
      <c r="AX5" s="66">
        <v>97.3059653624118</v>
      </c>
      <c r="AY5" s="100">
        <v>28.8</v>
      </c>
      <c r="AZ5" s="99">
        <v>68.27651515151516</v>
      </c>
      <c r="BA5" s="22">
        <f t="shared" si="14"/>
        <v>95.00693481276005</v>
      </c>
      <c r="BB5" s="22">
        <v>4.993065187239944</v>
      </c>
      <c r="BC5" s="29">
        <v>4.2995839112343965</v>
      </c>
      <c r="BD5" s="101">
        <v>45.52</v>
      </c>
      <c r="BE5" s="101">
        <v>13.19</v>
      </c>
      <c r="BF5" s="101">
        <v>41.29</v>
      </c>
      <c r="BG5" s="44">
        <v>10.1</v>
      </c>
      <c r="BH5" s="102">
        <v>22.3</v>
      </c>
      <c r="BI5" s="23">
        <v>96.11742424242425</v>
      </c>
      <c r="BJ5" s="23">
        <v>94.9</v>
      </c>
      <c r="BK5" s="22">
        <v>9.387310606060606</v>
      </c>
      <c r="BL5" s="23">
        <v>8.99</v>
      </c>
      <c r="BM5" s="23">
        <v>69.0721649484536</v>
      </c>
      <c r="BN5" s="25">
        <v>1.627906976744186</v>
      </c>
      <c r="BO5" s="25">
        <v>2.0930232558139537</v>
      </c>
      <c r="BP5" s="25">
        <v>2.3255813953488373</v>
      </c>
      <c r="BQ5" s="25">
        <v>86.27906976744185</v>
      </c>
      <c r="BR5" s="25">
        <v>37.906976744186046</v>
      </c>
      <c r="BS5" s="25">
        <v>29.767441860465116</v>
      </c>
      <c r="BT5" s="96">
        <v>1.82</v>
      </c>
      <c r="BU5" s="103">
        <v>0</v>
      </c>
      <c r="BV5" s="103">
        <v>18.181818181818183</v>
      </c>
      <c r="BW5" s="25">
        <v>3.2</v>
      </c>
      <c r="BX5" s="25">
        <v>0</v>
      </c>
      <c r="BY5" s="25">
        <v>30.9</v>
      </c>
      <c r="BZ5" s="25">
        <v>3.2</v>
      </c>
      <c r="CA5" s="37">
        <v>268.65671641791045</v>
      </c>
      <c r="CB5" s="37">
        <v>1761.1940298507461</v>
      </c>
      <c r="CC5" s="104" t="s">
        <v>48</v>
      </c>
      <c r="CD5" s="96">
        <v>75</v>
      </c>
      <c r="CE5" s="94">
        <v>596</v>
      </c>
      <c r="CF5" s="105">
        <v>17.15601611974669</v>
      </c>
      <c r="CG5" s="40">
        <v>123</v>
      </c>
      <c r="CH5" s="44">
        <v>3.540587219343696</v>
      </c>
      <c r="CK5" s="25">
        <v>76.3951250801796</v>
      </c>
      <c r="CL5" s="25">
        <v>14.368184733803721</v>
      </c>
      <c r="CM5" s="25">
        <v>5.965362411802437</v>
      </c>
      <c r="CN5" s="44">
        <v>12.892880051314945</v>
      </c>
      <c r="CO5" s="44">
        <v>14.57286432160804</v>
      </c>
      <c r="CP5" s="25">
        <v>54.90196078431372</v>
      </c>
      <c r="CQ5" s="25">
        <v>46.25984251968504</v>
      </c>
      <c r="CR5" s="92">
        <v>98.07185511649116</v>
      </c>
      <c r="CS5" s="92">
        <v>37.634408602150536</v>
      </c>
      <c r="CT5" s="44">
        <v>60.79295154185022</v>
      </c>
      <c r="CU5" s="44">
        <v>7.488986784140969</v>
      </c>
      <c r="CV5" s="44">
        <v>48.732943469785575</v>
      </c>
      <c r="CW5" s="44">
        <v>0</v>
      </c>
      <c r="CX5" s="44">
        <v>48.732943469785575</v>
      </c>
      <c r="CY5" s="51">
        <v>104.16666666666667</v>
      </c>
      <c r="CZ5" s="51">
        <v>183.63939899833056</v>
      </c>
      <c r="DA5" s="51">
        <v>123.06470821754667</v>
      </c>
      <c r="DB5" s="51">
        <v>184.34039860172396</v>
      </c>
      <c r="DC5" s="51">
        <v>243.24243807420277</v>
      </c>
      <c r="DD5" s="51">
        <v>212.5842474150451</v>
      </c>
      <c r="DE5" s="52">
        <v>35.24148911588272</v>
      </c>
      <c r="DF5" s="52">
        <v>22.745214675209024</v>
      </c>
      <c r="DG5" s="52">
        <v>29.24945744443159</v>
      </c>
      <c r="DH5" s="52">
        <v>26.041666666666668</v>
      </c>
      <c r="DI5" s="52">
        <v>16.69449081803005</v>
      </c>
      <c r="DJ5" s="52">
        <v>23.818975784041285</v>
      </c>
      <c r="DK5" s="52">
        <v>27.569837311544408</v>
      </c>
      <c r="DL5" s="52">
        <v>45.49042935041805</v>
      </c>
      <c r="DM5" s="52">
        <v>36.162858821905594</v>
      </c>
      <c r="DN5" s="52">
        <v>15.625</v>
      </c>
      <c r="DO5" s="52">
        <v>33.3889816360601</v>
      </c>
      <c r="DP5" s="52">
        <v>19.84914648670107</v>
      </c>
      <c r="DQ5" s="52">
        <v>19.670644154868913</v>
      </c>
      <c r="DR5" s="52">
        <v>14.364903236062379</v>
      </c>
      <c r="DS5" s="52">
        <v>17.126512479709493</v>
      </c>
      <c r="DT5" s="52">
        <v>10.416666666666668</v>
      </c>
      <c r="DU5" s="52">
        <v>16.69449081803005</v>
      </c>
      <c r="DV5" s="52">
        <v>11.909487892020643</v>
      </c>
      <c r="DW5" s="44">
        <v>44.4</v>
      </c>
      <c r="DX5" s="44">
        <v>0.2</v>
      </c>
      <c r="DY5" s="44">
        <v>10.3</v>
      </c>
      <c r="DZ5" s="44">
        <v>33.5</v>
      </c>
      <c r="EA5" s="44">
        <v>69.5</v>
      </c>
      <c r="EB5" s="44">
        <v>0.3</v>
      </c>
      <c r="EC5" s="44">
        <v>17.4</v>
      </c>
      <c r="ED5" s="44">
        <v>36.3</v>
      </c>
      <c r="EE5" s="44">
        <v>18.2</v>
      </c>
      <c r="EF5" s="44">
        <v>0.1</v>
      </c>
      <c r="EG5" s="44">
        <v>3</v>
      </c>
      <c r="EH5" s="44">
        <v>30.6</v>
      </c>
      <c r="EI5" s="57">
        <v>73.73</v>
      </c>
      <c r="EJ5" s="57">
        <v>56.97</v>
      </c>
      <c r="EK5" s="57">
        <v>70.07</v>
      </c>
      <c r="EL5" s="57">
        <v>54.99</v>
      </c>
      <c r="EM5" s="57">
        <v>77.54</v>
      </c>
      <c r="EN5" s="57">
        <v>59.03</v>
      </c>
      <c r="EO5" s="57">
        <v>53.4</v>
      </c>
      <c r="EP5" s="57">
        <v>49.69</v>
      </c>
      <c r="EQ5" s="57">
        <v>59.76</v>
      </c>
      <c r="ER5" s="57">
        <v>53.69</v>
      </c>
      <c r="ES5" s="57">
        <v>52.94</v>
      </c>
      <c r="ET5" s="57">
        <v>55.32</v>
      </c>
      <c r="EU5" s="57">
        <v>53.1</v>
      </c>
      <c r="EV5" s="57">
        <v>46.31</v>
      </c>
      <c r="EW5" s="57">
        <v>64.38</v>
      </c>
      <c r="EX5" s="54">
        <v>13.157894736842104</v>
      </c>
      <c r="EY5" s="54">
        <v>11.904761904761903</v>
      </c>
      <c r="EZ5" s="54">
        <v>14.705882352941176</v>
      </c>
      <c r="FA5" s="55">
        <v>17.543859649122805</v>
      </c>
      <c r="FB5" s="55">
        <v>12.5</v>
      </c>
      <c r="FC5" s="55">
        <v>0</v>
      </c>
      <c r="FD5" s="55">
        <v>32.25806451612903</v>
      </c>
      <c r="FE5" s="55">
        <v>0</v>
      </c>
      <c r="FF5" s="55">
        <v>0</v>
      </c>
      <c r="FG5" s="55">
        <v>0</v>
      </c>
      <c r="FH5" s="55">
        <v>0</v>
      </c>
      <c r="FI5" s="55">
        <v>0</v>
      </c>
      <c r="FJ5" s="54">
        <v>39.473684210526315</v>
      </c>
      <c r="FK5" s="54">
        <v>59.52380952380952</v>
      </c>
      <c r="FL5" s="54">
        <v>14.705882352941176</v>
      </c>
      <c r="FM5" s="44">
        <v>105.26315789473684</v>
      </c>
      <c r="FN5" s="44">
        <v>0</v>
      </c>
      <c r="FO5" s="44">
        <v>0</v>
      </c>
      <c r="FP5" s="44">
        <v>161.29032258064515</v>
      </c>
      <c r="FQ5" s="44">
        <v>0</v>
      </c>
      <c r="FR5" s="44">
        <v>0</v>
      </c>
      <c r="FS5" s="44">
        <v>38.46153846153847</v>
      </c>
      <c r="FT5" s="44">
        <v>0</v>
      </c>
      <c r="FU5" s="44">
        <v>0</v>
      </c>
      <c r="FV5" s="114">
        <v>22</v>
      </c>
      <c r="FW5" s="114">
        <v>31</v>
      </c>
      <c r="FX5" s="115">
        <f t="shared" si="0"/>
        <v>70.96774193548387</v>
      </c>
      <c r="FY5" s="116">
        <v>0.43061178587494314</v>
      </c>
      <c r="FZ5" s="94">
        <v>4</v>
      </c>
    </row>
    <row r="6" spans="1:182" ht="11.25">
      <c r="A6" s="93" t="s">
        <v>119</v>
      </c>
      <c r="B6" s="62">
        <v>2104</v>
      </c>
      <c r="C6" s="62">
        <v>4</v>
      </c>
      <c r="D6" s="27" t="s">
        <v>24</v>
      </c>
      <c r="E6" s="62" t="s">
        <v>21</v>
      </c>
      <c r="F6" s="45">
        <v>20405.1</v>
      </c>
      <c r="G6" s="94">
        <v>10779</v>
      </c>
      <c r="H6" s="44">
        <f t="shared" si="1"/>
        <v>0.5282502903685844</v>
      </c>
      <c r="I6" s="95">
        <f t="shared" si="2"/>
        <v>0.06367228344143169</v>
      </c>
      <c r="J6" s="57">
        <f t="shared" si="3"/>
        <v>1.8962690348185887</v>
      </c>
      <c r="K6" s="94">
        <v>5971</v>
      </c>
      <c r="L6" s="44">
        <f t="shared" si="4"/>
        <v>55.39474904907691</v>
      </c>
      <c r="M6" s="94">
        <v>4808</v>
      </c>
      <c r="N6" s="44">
        <f t="shared" si="5"/>
        <v>44.60525095092309</v>
      </c>
      <c r="O6" s="44">
        <f t="shared" si="6"/>
        <v>124.18885191347754</v>
      </c>
      <c r="P6" s="94">
        <v>2654</v>
      </c>
      <c r="Q6" s="44">
        <f t="shared" si="7"/>
        <v>24.621950088134334</v>
      </c>
      <c r="R6" s="94">
        <v>7270</v>
      </c>
      <c r="S6" s="44">
        <f t="shared" si="8"/>
        <v>67.44595973652473</v>
      </c>
      <c r="T6" s="94">
        <v>855</v>
      </c>
      <c r="U6" s="44">
        <f t="shared" si="9"/>
        <v>7.9320901753409405</v>
      </c>
      <c r="V6" s="44">
        <f t="shared" si="10"/>
        <v>48.26685006877579</v>
      </c>
      <c r="W6" s="44">
        <f t="shared" si="11"/>
        <v>32.21552373775433</v>
      </c>
      <c r="X6" s="94">
        <v>9679</v>
      </c>
      <c r="Y6" s="95">
        <f t="shared" si="12"/>
        <v>0.0521804404915474</v>
      </c>
      <c r="Z6" s="57">
        <f t="shared" si="13"/>
        <v>1.5223340673167662</v>
      </c>
      <c r="AA6" s="44">
        <v>4.6</v>
      </c>
      <c r="AB6" s="44">
        <v>0.9</v>
      </c>
      <c r="AC6" s="96">
        <v>250.63</v>
      </c>
      <c r="AD6" s="96">
        <v>31.77</v>
      </c>
      <c r="AE6" s="96">
        <v>0</v>
      </c>
      <c r="AF6" s="96" t="s">
        <v>49</v>
      </c>
      <c r="AG6" s="95">
        <v>0.716</v>
      </c>
      <c r="AH6" s="95">
        <v>0.779</v>
      </c>
      <c r="AI6" s="97">
        <v>0.7458161596784507</v>
      </c>
      <c r="AJ6" s="97">
        <v>0.5724512678313323</v>
      </c>
      <c r="AK6" s="97">
        <v>0.9067972472207517</v>
      </c>
      <c r="AL6" s="97">
        <v>0.8312360178970917</v>
      </c>
      <c r="AM6" s="97">
        <v>0.7640751731569067</v>
      </c>
      <c r="AN6" s="56">
        <v>55</v>
      </c>
      <c r="AO6" s="56">
        <v>4</v>
      </c>
      <c r="AP6" s="95">
        <v>0.2616766</v>
      </c>
      <c r="AQ6" s="98">
        <v>734525.9886744966</v>
      </c>
      <c r="AR6" s="98">
        <v>740543.3074664429</v>
      </c>
      <c r="AS6" s="94">
        <v>234073.76</v>
      </c>
      <c r="AT6" s="57">
        <v>0.45836</v>
      </c>
      <c r="AU6" s="99">
        <v>1.5679442508710801</v>
      </c>
      <c r="AV6" s="99">
        <v>3.974303135888502</v>
      </c>
      <c r="AW6" s="99">
        <v>5.542247386759582</v>
      </c>
      <c r="AX6" s="66">
        <v>94.45775261324042</v>
      </c>
      <c r="AY6" s="100">
        <v>20.1</v>
      </c>
      <c r="AZ6" s="99">
        <v>56.718210478907075</v>
      </c>
      <c r="BA6" s="22">
        <f t="shared" si="14"/>
        <v>92.90629962943356</v>
      </c>
      <c r="BB6" s="22">
        <v>7.093700370566437</v>
      </c>
      <c r="BC6" s="29">
        <v>7.093700370566437</v>
      </c>
      <c r="BD6" s="101">
        <v>34.37</v>
      </c>
      <c r="BE6" s="101">
        <v>16.73</v>
      </c>
      <c r="BF6" s="101">
        <v>48.9</v>
      </c>
      <c r="BG6" s="44">
        <v>14.7</v>
      </c>
      <c r="BH6" s="102">
        <v>38.4</v>
      </c>
      <c r="BI6" s="23">
        <v>96.9524095481159</v>
      </c>
      <c r="BJ6" s="23">
        <v>96.7</v>
      </c>
      <c r="BK6" s="22">
        <v>9.893046508104833</v>
      </c>
      <c r="BL6" s="23">
        <v>9.63</v>
      </c>
      <c r="BM6" s="23">
        <v>74.12989860235682</v>
      </c>
      <c r="BN6" s="25">
        <v>4.2365771812080535</v>
      </c>
      <c r="BO6" s="25">
        <v>0.5033557046979866</v>
      </c>
      <c r="BP6" s="25">
        <v>1.6359060402684564</v>
      </c>
      <c r="BQ6" s="25">
        <v>84.77348993288591</v>
      </c>
      <c r="BR6" s="25">
        <v>42.70134228187919</v>
      </c>
      <c r="BS6" s="25">
        <v>24.45469798657718</v>
      </c>
      <c r="BT6" s="96">
        <v>6.03</v>
      </c>
      <c r="BU6" s="103">
        <v>0</v>
      </c>
      <c r="BV6" s="103">
        <v>14.285714285714286</v>
      </c>
      <c r="BW6" s="25">
        <v>1.3</v>
      </c>
      <c r="BX6" s="25">
        <v>0.3</v>
      </c>
      <c r="BY6" s="25">
        <v>26.1</v>
      </c>
      <c r="BZ6" s="25">
        <v>14.3</v>
      </c>
      <c r="CA6" s="37">
        <v>562.0047908605122</v>
      </c>
      <c r="CB6" s="37">
        <v>2957.4350469872857</v>
      </c>
      <c r="CC6" s="104" t="s">
        <v>48</v>
      </c>
      <c r="CD6" s="96">
        <v>50</v>
      </c>
      <c r="CE6" s="94">
        <v>7166</v>
      </c>
      <c r="CF6" s="105">
        <v>66.48112069765284</v>
      </c>
      <c r="CG6" s="40">
        <v>1767</v>
      </c>
      <c r="CH6" s="44">
        <v>16.39298636237128</v>
      </c>
      <c r="CK6" s="25">
        <v>87.64155052264807</v>
      </c>
      <c r="CL6" s="25">
        <v>5.5095818815331015</v>
      </c>
      <c r="CM6" s="25">
        <v>3.865418118466899</v>
      </c>
      <c r="CN6" s="44">
        <v>10.953832752613241</v>
      </c>
      <c r="CO6" s="44">
        <v>14.285714285714286</v>
      </c>
      <c r="CP6" s="25">
        <v>53.10760667903525</v>
      </c>
      <c r="CQ6" s="25">
        <v>43.61856417693981</v>
      </c>
      <c r="CR6" s="92">
        <v>78.15700723160037</v>
      </c>
      <c r="CS6" s="92">
        <v>0</v>
      </c>
      <c r="CT6" s="44">
        <v>59.55289836236028</v>
      </c>
      <c r="CU6" s="44">
        <v>7.1744216272420065</v>
      </c>
      <c r="CV6" s="44">
        <v>53.676865271068166</v>
      </c>
      <c r="CW6" s="44">
        <v>26.838432635534083</v>
      </c>
      <c r="CX6" s="44">
        <v>80.51529790660226</v>
      </c>
      <c r="CY6" s="51">
        <v>556.527269836222</v>
      </c>
      <c r="CZ6" s="51">
        <v>501.4985014985015</v>
      </c>
      <c r="DA6" s="51">
        <v>532.1409598016646</v>
      </c>
      <c r="DB6" s="51">
        <v>442.6442151735806</v>
      </c>
      <c r="DC6" s="51">
        <v>477.8092142693479</v>
      </c>
      <c r="DD6" s="51">
        <v>459.506023811726</v>
      </c>
      <c r="DE6" s="52">
        <v>95.58676896288257</v>
      </c>
      <c r="DF6" s="52">
        <v>117.37436918068593</v>
      </c>
      <c r="DG6" s="52">
        <v>106.03404196171044</v>
      </c>
      <c r="DH6" s="52">
        <v>127.20623310542216</v>
      </c>
      <c r="DI6" s="52">
        <v>123.87612387612387</v>
      </c>
      <c r="DJ6" s="52">
        <v>125.73047635912873</v>
      </c>
      <c r="DK6" s="52">
        <v>124.79768036291517</v>
      </c>
      <c r="DL6" s="52">
        <v>166.88604476649164</v>
      </c>
      <c r="DM6" s="52">
        <v>144.97928038323371</v>
      </c>
      <c r="DN6" s="52">
        <v>166.9581809508666</v>
      </c>
      <c r="DO6" s="52">
        <v>173.8261738261738</v>
      </c>
      <c r="DP6" s="52">
        <v>170.0017708517797</v>
      </c>
      <c r="DQ6" s="52">
        <v>82.92325790996217</v>
      </c>
      <c r="DR6" s="52">
        <v>31.649310979672915</v>
      </c>
      <c r="DS6" s="52">
        <v>58.337121026909365</v>
      </c>
      <c r="DT6" s="52">
        <v>85.86420734615997</v>
      </c>
      <c r="DU6" s="52">
        <v>31.96803196803197</v>
      </c>
      <c r="DV6" s="52">
        <v>61.979812289711354</v>
      </c>
      <c r="DW6" s="44">
        <v>485.3</v>
      </c>
      <c r="DX6" s="44">
        <v>2.3</v>
      </c>
      <c r="DY6" s="44">
        <v>5.4</v>
      </c>
      <c r="DZ6" s="44">
        <v>85.7</v>
      </c>
      <c r="EA6" s="44">
        <v>580.5</v>
      </c>
      <c r="EB6" s="44">
        <v>2.2</v>
      </c>
      <c r="EC6" s="44">
        <v>8.3</v>
      </c>
      <c r="ED6" s="44">
        <v>93.1</v>
      </c>
      <c r="EE6" s="44">
        <v>386.2</v>
      </c>
      <c r="EF6" s="44">
        <v>2.6</v>
      </c>
      <c r="EG6" s="44">
        <v>2.3</v>
      </c>
      <c r="EH6" s="44">
        <v>78.1</v>
      </c>
      <c r="EI6" s="57">
        <v>75.28</v>
      </c>
      <c r="EJ6" s="57">
        <v>56.51</v>
      </c>
      <c r="EK6" s="57">
        <v>74.66</v>
      </c>
      <c r="EL6" s="57">
        <v>55.87</v>
      </c>
      <c r="EM6" s="57">
        <v>75.92</v>
      </c>
      <c r="EN6" s="57">
        <v>57.17</v>
      </c>
      <c r="EO6" s="57">
        <v>53.71</v>
      </c>
      <c r="EP6" s="57">
        <v>59.77</v>
      </c>
      <c r="EQ6" s="57">
        <v>60.77</v>
      </c>
      <c r="ER6" s="57">
        <v>52.34</v>
      </c>
      <c r="ES6" s="57">
        <v>60.27</v>
      </c>
      <c r="ET6" s="57">
        <v>62</v>
      </c>
      <c r="EU6" s="57">
        <v>55.14</v>
      </c>
      <c r="EV6" s="57">
        <v>59.25</v>
      </c>
      <c r="EW6" s="57">
        <v>59.49</v>
      </c>
      <c r="EX6" s="54">
        <v>10.31459515214028</v>
      </c>
      <c r="EY6" s="54">
        <v>11.156186612576064</v>
      </c>
      <c r="EZ6" s="54">
        <v>9.44386149003148</v>
      </c>
      <c r="FA6" s="55">
        <v>14.675052410901468</v>
      </c>
      <c r="FB6" s="55">
        <v>9.516256938937351</v>
      </c>
      <c r="FC6" s="55">
        <v>10.050251256281408</v>
      </c>
      <c r="FD6" s="55">
        <v>16.666666666666668</v>
      </c>
      <c r="FE6" s="55">
        <v>10.785824345146379</v>
      </c>
      <c r="FF6" s="55">
        <v>10.309278350515465</v>
      </c>
      <c r="FG6" s="55">
        <v>12.658227848101266</v>
      </c>
      <c r="FH6" s="55">
        <v>9.803921568627452</v>
      </c>
      <c r="FI6" s="55">
        <v>9.803921568627452</v>
      </c>
      <c r="FJ6" s="54">
        <v>9.798865394533264</v>
      </c>
      <c r="FK6" s="54">
        <v>9.127789046653144</v>
      </c>
      <c r="FL6" s="54">
        <v>10.49317943336831</v>
      </c>
      <c r="FM6" s="44">
        <v>12.578616352201259</v>
      </c>
      <c r="FN6" s="44">
        <v>10.309278350515465</v>
      </c>
      <c r="FO6" s="44">
        <v>0</v>
      </c>
      <c r="FP6" s="44">
        <v>20.833333333333332</v>
      </c>
      <c r="FQ6" s="44">
        <v>6.163328197226503</v>
      </c>
      <c r="FR6" s="44">
        <v>0</v>
      </c>
      <c r="FS6" s="44">
        <v>4.219409282700422</v>
      </c>
      <c r="FT6" s="44">
        <v>14.705882352941176</v>
      </c>
      <c r="FU6" s="44">
        <v>0</v>
      </c>
      <c r="FV6" s="114">
        <v>485</v>
      </c>
      <c r="FW6" s="114">
        <v>601</v>
      </c>
      <c r="FX6" s="115">
        <f t="shared" si="0"/>
        <v>80.69883527454242</v>
      </c>
      <c r="FY6" s="116">
        <v>0.7540429192676275</v>
      </c>
      <c r="FZ6" s="94">
        <v>3</v>
      </c>
    </row>
    <row r="7" spans="1:182" ht="11.25">
      <c r="A7" s="93" t="s">
        <v>120</v>
      </c>
      <c r="B7" s="62">
        <v>2201</v>
      </c>
      <c r="C7" s="62">
        <v>5</v>
      </c>
      <c r="D7" s="27" t="s">
        <v>25</v>
      </c>
      <c r="E7" s="62" t="s">
        <v>30</v>
      </c>
      <c r="F7" s="45">
        <v>15596.9</v>
      </c>
      <c r="G7" s="94">
        <v>148078</v>
      </c>
      <c r="H7" s="44">
        <f t="shared" si="1"/>
        <v>9.49406612852554</v>
      </c>
      <c r="I7" s="95">
        <f t="shared" si="2"/>
        <v>0.8747067805399686</v>
      </c>
      <c r="J7" s="57">
        <f t="shared" si="3"/>
        <v>26.050257550595322</v>
      </c>
      <c r="K7" s="94">
        <v>75457</v>
      </c>
      <c r="L7" s="44">
        <f t="shared" si="4"/>
        <v>50.95760342522184</v>
      </c>
      <c r="M7" s="94">
        <v>72621</v>
      </c>
      <c r="N7" s="44">
        <f t="shared" si="5"/>
        <v>49.04239657477816</v>
      </c>
      <c r="O7" s="44">
        <f t="shared" si="6"/>
        <v>103.90520648297324</v>
      </c>
      <c r="P7" s="94">
        <v>39537</v>
      </c>
      <c r="Q7" s="44">
        <f t="shared" si="7"/>
        <v>26.70011750563892</v>
      </c>
      <c r="R7" s="94">
        <v>100604</v>
      </c>
      <c r="S7" s="44">
        <f t="shared" si="8"/>
        <v>67.9398695282216</v>
      </c>
      <c r="T7" s="94">
        <v>7937</v>
      </c>
      <c r="U7" s="44">
        <f t="shared" si="9"/>
        <v>5.360012966139467</v>
      </c>
      <c r="V7" s="44">
        <f t="shared" si="10"/>
        <v>47.18897856944058</v>
      </c>
      <c r="W7" s="44">
        <f t="shared" si="11"/>
        <v>20.07486658067127</v>
      </c>
      <c r="X7" s="94">
        <v>149265</v>
      </c>
      <c r="Y7" s="95">
        <f t="shared" si="12"/>
        <v>0.8047022884565371</v>
      </c>
      <c r="Z7" s="57">
        <f t="shared" si="13"/>
        <v>23.476722239698017</v>
      </c>
      <c r="AA7" s="44">
        <v>1.1</v>
      </c>
      <c r="AB7" s="44">
        <v>16.7</v>
      </c>
      <c r="AC7" s="96">
        <v>90.62</v>
      </c>
      <c r="AD7" s="96">
        <v>24</v>
      </c>
      <c r="AE7" s="96">
        <v>1.69</v>
      </c>
      <c r="AF7" s="96">
        <v>33</v>
      </c>
      <c r="AG7" s="95">
        <v>0.757</v>
      </c>
      <c r="AH7" s="95">
        <v>0.761</v>
      </c>
      <c r="AI7" s="97">
        <v>0.7942960501423002</v>
      </c>
      <c r="AJ7" s="97">
        <v>0.5452340529067986</v>
      </c>
      <c r="AK7" s="97">
        <v>0.908070305432874</v>
      </c>
      <c r="AL7" s="97">
        <v>0.8560105937566941</v>
      </c>
      <c r="AM7" s="97">
        <v>0.7759027505596667</v>
      </c>
      <c r="AN7" s="56">
        <v>33</v>
      </c>
      <c r="AO7" s="56">
        <v>2</v>
      </c>
      <c r="AP7" s="95">
        <v>0.1403112</v>
      </c>
      <c r="AQ7" s="98">
        <v>704814.302009698</v>
      </c>
      <c r="AR7" s="98">
        <v>708539.328357773</v>
      </c>
      <c r="AS7" s="94">
        <v>209549.07</v>
      </c>
      <c r="AT7" s="57">
        <v>0.46827</v>
      </c>
      <c r="AU7" s="99">
        <v>0.6564996980803528</v>
      </c>
      <c r="AV7" s="99">
        <v>9.280869528584066</v>
      </c>
      <c r="AW7" s="99">
        <v>9.93736922666442</v>
      </c>
      <c r="AX7" s="66">
        <v>90.06263077333558</v>
      </c>
      <c r="AY7" s="100">
        <v>23.1</v>
      </c>
      <c r="AZ7" s="99">
        <v>55.14162200226909</v>
      </c>
      <c r="BA7" s="22">
        <f t="shared" si="14"/>
        <v>91.84270739104986</v>
      </c>
      <c r="BB7" s="22">
        <v>8.157292608950142</v>
      </c>
      <c r="BC7" s="29">
        <v>6.821688926728037</v>
      </c>
      <c r="BD7" s="101">
        <v>17.27</v>
      </c>
      <c r="BE7" s="101">
        <v>19.21</v>
      </c>
      <c r="BF7" s="101">
        <v>63.53</v>
      </c>
      <c r="BG7" s="44">
        <v>11.6</v>
      </c>
      <c r="BH7" s="102">
        <v>26.3</v>
      </c>
      <c r="BI7" s="23">
        <v>98.79601737021244</v>
      </c>
      <c r="BJ7" s="23">
        <v>98.4</v>
      </c>
      <c r="BK7" s="22">
        <v>10.927362704393852</v>
      </c>
      <c r="BL7" s="23">
        <v>10.71</v>
      </c>
      <c r="BM7" s="23">
        <v>78.45921002846003</v>
      </c>
      <c r="BN7" s="25">
        <v>1.136297248349594</v>
      </c>
      <c r="BO7" s="25">
        <v>3.002862651165508</v>
      </c>
      <c r="BP7" s="25">
        <v>3.014546941636969</v>
      </c>
      <c r="BQ7" s="25">
        <v>90.92422737629258</v>
      </c>
      <c r="BR7" s="25">
        <v>74.77069579949757</v>
      </c>
      <c r="BS7" s="25">
        <v>46.34281708243267</v>
      </c>
      <c r="BT7" s="96"/>
      <c r="BU7" s="103">
        <v>0.7822685788787483</v>
      </c>
      <c r="BV7" s="103">
        <v>24.51108213820078</v>
      </c>
      <c r="BW7" s="25">
        <v>5.2</v>
      </c>
      <c r="BX7" s="25">
        <v>0.6</v>
      </c>
      <c r="BY7" s="25">
        <v>10.6</v>
      </c>
      <c r="BZ7" s="25">
        <v>4.2</v>
      </c>
      <c r="CA7" s="37">
        <v>639.5447308695506</v>
      </c>
      <c r="CB7" s="37">
        <v>3213.9832661495207</v>
      </c>
      <c r="CC7" s="104" t="s">
        <v>47</v>
      </c>
      <c r="CD7" s="96">
        <v>5</v>
      </c>
      <c r="CE7" s="94">
        <v>97128</v>
      </c>
      <c r="CF7" s="105">
        <v>65.59245802887668</v>
      </c>
      <c r="CG7" s="40">
        <v>11169</v>
      </c>
      <c r="CH7" s="44">
        <v>7.542646443090804</v>
      </c>
      <c r="CI7" s="42">
        <v>105419</v>
      </c>
      <c r="CJ7" s="44">
        <v>71.19153419143964</v>
      </c>
      <c r="CK7" s="25">
        <v>62.53045291470375</v>
      </c>
      <c r="CL7" s="25">
        <v>21.350389305849067</v>
      </c>
      <c r="CM7" s="25">
        <v>7.974275624328632</v>
      </c>
      <c r="CN7" s="44">
        <v>15.623486130320924</v>
      </c>
      <c r="CO7" s="44">
        <v>21.092134831460672</v>
      </c>
      <c r="CP7" s="25">
        <v>57.97758967176177</v>
      </c>
      <c r="CQ7" s="25">
        <v>44.51828622458516</v>
      </c>
      <c r="CR7" s="92">
        <v>47.65347301263036</v>
      </c>
      <c r="CS7" s="92">
        <v>48.888011580471115</v>
      </c>
      <c r="CT7" s="44">
        <v>58.20820701343964</v>
      </c>
      <c r="CU7" s="44">
        <v>6.041870568857273</v>
      </c>
      <c r="CV7" s="44">
        <v>95.08245431585203</v>
      </c>
      <c r="CW7" s="44">
        <v>40.11291041450007</v>
      </c>
      <c r="CX7" s="44">
        <v>135.1953647303521</v>
      </c>
      <c r="CY7" s="51">
        <v>402.06550765709306</v>
      </c>
      <c r="CZ7" s="51">
        <v>306.4798598949212</v>
      </c>
      <c r="DA7" s="51">
        <v>355.5201386850089</v>
      </c>
      <c r="DB7" s="51">
        <v>442.08424173249</v>
      </c>
      <c r="DC7" s="51">
        <v>386.1305672448753</v>
      </c>
      <c r="DD7" s="51">
        <v>415.2541499915007</v>
      </c>
      <c r="DE7" s="52">
        <v>80.99112079237572</v>
      </c>
      <c r="DF7" s="52">
        <v>93.61905973790414</v>
      </c>
      <c r="DG7" s="52">
        <v>87.046286311186</v>
      </c>
      <c r="DH7" s="52">
        <v>71.39353643250314</v>
      </c>
      <c r="DI7" s="52">
        <v>70.48319026154861</v>
      </c>
      <c r="DJ7" s="52">
        <v>70.95024395699646</v>
      </c>
      <c r="DK7" s="52">
        <v>88.3864877320434</v>
      </c>
      <c r="DL7" s="52">
        <v>93.46478827609984</v>
      </c>
      <c r="DM7" s="52">
        <v>90.82156050846147</v>
      </c>
      <c r="DN7" s="52">
        <v>78.34214398604828</v>
      </c>
      <c r="DO7" s="52">
        <v>74.6461485458356</v>
      </c>
      <c r="DP7" s="52">
        <v>76.54238141173511</v>
      </c>
      <c r="DQ7" s="52">
        <v>75.05775960382466</v>
      </c>
      <c r="DR7" s="52">
        <v>20.74448838382337</v>
      </c>
      <c r="DS7" s="52">
        <v>49.01425016623764</v>
      </c>
      <c r="DT7" s="52">
        <v>72.4835140879612</v>
      </c>
      <c r="DU7" s="52">
        <v>19.23573827911918</v>
      </c>
      <c r="DV7" s="52">
        <v>46.55454431069915</v>
      </c>
      <c r="DW7" s="44">
        <v>5479.3</v>
      </c>
      <c r="DX7" s="44">
        <v>26.5</v>
      </c>
      <c r="DY7" s="44">
        <v>7.5</v>
      </c>
      <c r="DZ7" s="44">
        <v>76.5</v>
      </c>
      <c r="EA7" s="44">
        <v>6927.05</v>
      </c>
      <c r="EB7" s="44">
        <v>26.4</v>
      </c>
      <c r="EC7" s="44">
        <v>11.7</v>
      </c>
      <c r="ED7" s="44">
        <v>94.8</v>
      </c>
      <c r="EE7" s="44">
        <v>3973.65</v>
      </c>
      <c r="EF7" s="44">
        <v>26.8</v>
      </c>
      <c r="EG7" s="44">
        <v>3.2</v>
      </c>
      <c r="EH7" s="44">
        <v>57.5</v>
      </c>
      <c r="EI7" s="57">
        <v>76.22</v>
      </c>
      <c r="EJ7" s="57">
        <v>57.69</v>
      </c>
      <c r="EK7" s="57">
        <v>74.15</v>
      </c>
      <c r="EL7" s="57">
        <v>56.1</v>
      </c>
      <c r="EM7" s="57">
        <v>78.37</v>
      </c>
      <c r="EN7" s="57">
        <v>59.35</v>
      </c>
      <c r="EO7" s="57">
        <v>55.22</v>
      </c>
      <c r="EP7" s="57">
        <v>56.16</v>
      </c>
      <c r="EQ7" s="57">
        <v>64.47</v>
      </c>
      <c r="ER7" s="57">
        <v>52.11</v>
      </c>
      <c r="ES7" s="57">
        <v>54.76</v>
      </c>
      <c r="ET7" s="57">
        <v>63.51</v>
      </c>
      <c r="EU7" s="57">
        <v>58.45</v>
      </c>
      <c r="EV7" s="57">
        <v>57.61</v>
      </c>
      <c r="EW7" s="57">
        <v>65.47</v>
      </c>
      <c r="EX7" s="54">
        <v>10.087448746326064</v>
      </c>
      <c r="EY7" s="54">
        <v>10.93325711019008</v>
      </c>
      <c r="EZ7" s="54">
        <v>9.21489126428308</v>
      </c>
      <c r="FA7" s="55">
        <v>14.231499051233396</v>
      </c>
      <c r="FB7" s="55">
        <v>9.829936075262331</v>
      </c>
      <c r="FC7" s="55">
        <v>7.627879150463655</v>
      </c>
      <c r="FD7" s="55">
        <v>16.762452107279692</v>
      </c>
      <c r="FE7" s="55">
        <v>10.23288637967537</v>
      </c>
      <c r="FF7" s="55">
        <v>8.595139300533493</v>
      </c>
      <c r="FG7" s="55">
        <v>11.748120300751879</v>
      </c>
      <c r="FH7" s="55">
        <v>9.405940594059405</v>
      </c>
      <c r="FI7" s="55">
        <v>6.642512077294686</v>
      </c>
      <c r="FJ7" s="54">
        <v>10.994593417758264</v>
      </c>
      <c r="FK7" s="54">
        <v>11.64784907817636</v>
      </c>
      <c r="FL7" s="54">
        <v>10.320678215997052</v>
      </c>
      <c r="FM7" s="44">
        <v>15.654648956356738</v>
      </c>
      <c r="FN7" s="44">
        <v>11.156675913641298</v>
      </c>
      <c r="FO7" s="44">
        <v>7.478312892611426</v>
      </c>
      <c r="FP7" s="44">
        <v>18.678160919540232</v>
      </c>
      <c r="FQ7" s="44">
        <v>11.409080216419666</v>
      </c>
      <c r="FR7" s="44">
        <v>7.7059869590989925</v>
      </c>
      <c r="FS7" s="44">
        <v>12.687969924812029</v>
      </c>
      <c r="FT7" s="44">
        <v>10.89108910891089</v>
      </c>
      <c r="FU7" s="44">
        <v>7.246376811594203</v>
      </c>
      <c r="FV7" s="114">
        <v>3621</v>
      </c>
      <c r="FW7" s="114">
        <v>5086</v>
      </c>
      <c r="FX7" s="115">
        <f t="shared" si="0"/>
        <v>71.19543845851356</v>
      </c>
      <c r="FY7" s="116">
        <v>0.6635979053720094</v>
      </c>
      <c r="FZ7" s="94">
        <v>1</v>
      </c>
    </row>
    <row r="8" spans="1:182" ht="11.25">
      <c r="A8" s="93" t="s">
        <v>121</v>
      </c>
      <c r="B8" s="62">
        <v>2202</v>
      </c>
      <c r="C8" s="62">
        <v>6</v>
      </c>
      <c r="D8" s="27" t="s">
        <v>26</v>
      </c>
      <c r="E8" s="62" t="s">
        <v>30</v>
      </c>
      <c r="F8" s="45">
        <v>2963.9</v>
      </c>
      <c r="G8" s="94">
        <v>251</v>
      </c>
      <c r="H8" s="44">
        <f t="shared" si="1"/>
        <v>0.08468571814163771</v>
      </c>
      <c r="I8" s="95">
        <f t="shared" si="2"/>
        <v>0.0014826740090731379</v>
      </c>
      <c r="J8" s="57">
        <f t="shared" si="3"/>
        <v>0.04415655698482844</v>
      </c>
      <c r="K8" s="94">
        <v>161</v>
      </c>
      <c r="L8" s="44">
        <f t="shared" si="4"/>
        <v>64.14342629482071</v>
      </c>
      <c r="M8" s="94">
        <v>90</v>
      </c>
      <c r="N8" s="44">
        <f t="shared" si="5"/>
        <v>35.85657370517928</v>
      </c>
      <c r="O8" s="44">
        <f t="shared" si="6"/>
        <v>178.88888888888889</v>
      </c>
      <c r="P8" s="94">
        <v>66</v>
      </c>
      <c r="Q8" s="44">
        <f t="shared" si="7"/>
        <v>26.294820717131476</v>
      </c>
      <c r="R8" s="94">
        <v>167</v>
      </c>
      <c r="S8" s="44">
        <f t="shared" si="8"/>
        <v>66.53386454183267</v>
      </c>
      <c r="T8" s="94">
        <v>18</v>
      </c>
      <c r="U8" s="44">
        <f t="shared" si="9"/>
        <v>7.171314741035856</v>
      </c>
      <c r="V8" s="44">
        <f t="shared" si="10"/>
        <v>50.29940119760479</v>
      </c>
      <c r="W8" s="44">
        <f t="shared" si="11"/>
        <v>27.27272727272727</v>
      </c>
      <c r="X8" s="94">
        <v>203</v>
      </c>
      <c r="Y8" s="95">
        <f t="shared" si="12"/>
        <v>0.0010943929558615687</v>
      </c>
      <c r="Z8" s="57">
        <f t="shared" si="13"/>
        <v>0.03192827933312362</v>
      </c>
      <c r="AA8" s="44">
        <v>100</v>
      </c>
      <c r="AB8" s="44">
        <v>77.9</v>
      </c>
      <c r="AC8" s="107">
        <v>3771.38</v>
      </c>
      <c r="AD8" s="96">
        <v>90.15</v>
      </c>
      <c r="AE8" s="96">
        <v>2.9</v>
      </c>
      <c r="AF8" s="96" t="s">
        <v>49</v>
      </c>
      <c r="AG8" s="95">
        <v>0.679</v>
      </c>
      <c r="AH8" s="95">
        <v>0.714</v>
      </c>
      <c r="AI8" s="97">
        <v>0.688715762273902</v>
      </c>
      <c r="AJ8" s="97">
        <v>0.5415588942877723</v>
      </c>
      <c r="AK8" s="97">
        <v>1</v>
      </c>
      <c r="AL8" s="97">
        <v>0.5652173913043478</v>
      </c>
      <c r="AM8" s="97">
        <v>0.6988730119665054</v>
      </c>
      <c r="AN8" s="56">
        <v>221</v>
      </c>
      <c r="AO8" s="56">
        <v>8</v>
      </c>
      <c r="AP8" s="95">
        <v>0.601325</v>
      </c>
      <c r="AQ8" s="98">
        <v>373752.49275362317</v>
      </c>
      <c r="AR8" s="98">
        <v>376515.49275362317</v>
      </c>
      <c r="AS8" s="94">
        <v>265773.57</v>
      </c>
      <c r="AT8" s="57">
        <v>0.46591</v>
      </c>
      <c r="AU8" s="99">
        <v>4.411764705882353</v>
      </c>
      <c r="AV8" s="99">
        <v>13.23529411764706</v>
      </c>
      <c r="AW8" s="99">
        <v>17.647058823529413</v>
      </c>
      <c r="AX8" s="66">
        <v>82.35294117647058</v>
      </c>
      <c r="AY8" s="100">
        <v>42</v>
      </c>
      <c r="AZ8" s="99">
        <v>58.65384615384615</v>
      </c>
      <c r="BA8" s="22">
        <f t="shared" si="14"/>
        <v>100</v>
      </c>
      <c r="BB8" s="22">
        <v>0</v>
      </c>
      <c r="BC8" s="29">
        <v>0</v>
      </c>
      <c r="BD8" s="101">
        <v>22.8</v>
      </c>
      <c r="BE8" s="101">
        <v>25.91</v>
      </c>
      <c r="BF8" s="101">
        <v>51.3</v>
      </c>
      <c r="BG8" s="44">
        <v>0</v>
      </c>
      <c r="BH8" s="102">
        <v>14.3</v>
      </c>
      <c r="BI8" s="23">
        <v>84.61538461538461</v>
      </c>
      <c r="BJ8" s="23">
        <v>82.2</v>
      </c>
      <c r="BK8" s="22">
        <v>6.509615384615385</v>
      </c>
      <c r="BL8" s="23">
        <v>5.99</v>
      </c>
      <c r="BM8" s="23">
        <v>83.72093023255815</v>
      </c>
      <c r="BN8" s="25">
        <v>42.028985507246375</v>
      </c>
      <c r="BO8" s="25">
        <v>44.927536231884055</v>
      </c>
      <c r="BP8" s="25">
        <v>1.4492753623188406</v>
      </c>
      <c r="BQ8" s="25">
        <v>42.028985507246375</v>
      </c>
      <c r="BR8" s="25">
        <v>26.08695652173913</v>
      </c>
      <c r="BS8" s="25">
        <v>1.4492753623188406</v>
      </c>
      <c r="BT8" s="96">
        <v>0</v>
      </c>
      <c r="BU8" s="103"/>
      <c r="BV8" s="103"/>
      <c r="BW8" s="25">
        <v>0</v>
      </c>
      <c r="BX8" s="25">
        <v>0</v>
      </c>
      <c r="BY8" s="25">
        <v>12.5</v>
      </c>
      <c r="BZ8" s="25">
        <v>0</v>
      </c>
      <c r="CA8" s="37">
        <v>0</v>
      </c>
      <c r="CB8" s="37">
        <v>1824.817518248175</v>
      </c>
      <c r="CC8" s="104" t="s">
        <v>48</v>
      </c>
      <c r="CD8" s="96"/>
      <c r="CE8" s="94">
        <v>159</v>
      </c>
      <c r="CF8" s="105">
        <v>63.34661354581673</v>
      </c>
      <c r="CG8" s="40">
        <v>30</v>
      </c>
      <c r="CH8" s="44">
        <v>11.952191235059761</v>
      </c>
      <c r="CK8" s="25">
        <v>87.5</v>
      </c>
      <c r="CL8" s="25">
        <v>2.2058823529411766</v>
      </c>
      <c r="CM8" s="25">
        <v>5.147058823529412</v>
      </c>
      <c r="CN8" s="44">
        <v>11.029411764705882</v>
      </c>
      <c r="CO8" s="44">
        <v>0</v>
      </c>
      <c r="CP8" s="25">
        <v>66.66666666666667</v>
      </c>
      <c r="CQ8" s="25">
        <v>54.054054054054056</v>
      </c>
      <c r="CR8" s="92">
        <v>101.47265213784948</v>
      </c>
      <c r="CS8" s="92">
        <v>106.25</v>
      </c>
      <c r="CV8" s="44">
        <v>0</v>
      </c>
      <c r="CW8" s="44">
        <v>0</v>
      </c>
      <c r="CX8" s="44">
        <v>0</v>
      </c>
      <c r="CY8" s="51">
        <v>95.23809523809524</v>
      </c>
      <c r="CZ8" s="51">
        <v>370.3703703703704</v>
      </c>
      <c r="DA8" s="51">
        <v>188.67924528301887</v>
      </c>
      <c r="DB8" s="51">
        <v>90.85137923007149</v>
      </c>
      <c r="DC8" s="51">
        <v>413.2503768899104</v>
      </c>
      <c r="DD8" s="51">
        <v>245.44345497178386</v>
      </c>
      <c r="DE8" s="52">
        <v>0</v>
      </c>
      <c r="DF8" s="52">
        <v>0</v>
      </c>
      <c r="DG8" s="52">
        <v>0</v>
      </c>
      <c r="DH8" s="52">
        <v>0</v>
      </c>
      <c r="DI8" s="52">
        <v>0</v>
      </c>
      <c r="DJ8" s="52">
        <v>0</v>
      </c>
      <c r="DK8" s="52">
        <v>0</v>
      </c>
      <c r="DL8" s="52">
        <v>104.49154816751586</v>
      </c>
      <c r="DM8" s="52">
        <v>50.10426659491331</v>
      </c>
      <c r="DN8" s="52">
        <v>0</v>
      </c>
      <c r="DO8" s="52">
        <v>92.5925925925926</v>
      </c>
      <c r="DP8" s="52">
        <v>31.44654088050315</v>
      </c>
      <c r="DQ8" s="52">
        <v>90.85137923007149</v>
      </c>
      <c r="DR8" s="52">
        <v>149.54232599593138</v>
      </c>
      <c r="DS8" s="52">
        <v>118.994007940579</v>
      </c>
      <c r="DT8" s="52">
        <v>95.23809523809524</v>
      </c>
      <c r="DU8" s="52">
        <v>185.1851851851852</v>
      </c>
      <c r="DV8" s="52">
        <v>125.7861635220126</v>
      </c>
      <c r="DW8" s="44">
        <v>13.4</v>
      </c>
      <c r="DX8" s="44">
        <v>0.1</v>
      </c>
      <c r="DY8" s="44">
        <v>0</v>
      </c>
      <c r="DZ8" s="44">
        <v>106.2</v>
      </c>
      <c r="EA8" s="44">
        <v>8.5</v>
      </c>
      <c r="EB8" s="44">
        <v>0</v>
      </c>
      <c r="EC8" s="44">
        <v>0</v>
      </c>
      <c r="ED8" s="44">
        <v>40.5</v>
      </c>
      <c r="EE8" s="44">
        <v>18.5</v>
      </c>
      <c r="EF8" s="44">
        <v>0.1</v>
      </c>
      <c r="EG8" s="44">
        <v>0</v>
      </c>
      <c r="EH8" s="44">
        <v>174.5</v>
      </c>
      <c r="EI8" s="57">
        <v>66.24</v>
      </c>
      <c r="EJ8" s="57">
        <v>47.71</v>
      </c>
      <c r="EK8" s="57">
        <v>62.28</v>
      </c>
      <c r="EL8" s="57">
        <v>44.12</v>
      </c>
      <c r="EM8" s="57">
        <v>70.36</v>
      </c>
      <c r="EN8" s="57">
        <v>51.44</v>
      </c>
      <c r="EO8" s="57">
        <v>43.7</v>
      </c>
      <c r="EP8" s="57">
        <v>46.43</v>
      </c>
      <c r="EQ8" s="57">
        <v>53.28</v>
      </c>
      <c r="ER8" s="57">
        <v>40.98</v>
      </c>
      <c r="ES8" s="57">
        <v>43.07</v>
      </c>
      <c r="ET8" s="57">
        <v>49.95</v>
      </c>
      <c r="EU8" s="57">
        <v>46.52</v>
      </c>
      <c r="EV8" s="57">
        <v>49.93</v>
      </c>
      <c r="EW8" s="57">
        <v>56.74</v>
      </c>
      <c r="EX8" s="54">
        <v>0</v>
      </c>
      <c r="EY8" s="54">
        <v>0</v>
      </c>
      <c r="EZ8" s="54">
        <v>0</v>
      </c>
      <c r="FA8" s="55">
        <v>0</v>
      </c>
      <c r="FB8" s="55">
        <v>0</v>
      </c>
      <c r="FC8" s="55">
        <v>0</v>
      </c>
      <c r="FD8" s="55">
        <v>0</v>
      </c>
      <c r="FE8" s="55">
        <v>0</v>
      </c>
      <c r="FF8" s="55">
        <v>0</v>
      </c>
      <c r="FG8" s="55">
        <v>0</v>
      </c>
      <c r="FH8" s="55">
        <v>0</v>
      </c>
      <c r="FI8" s="55">
        <v>0</v>
      </c>
      <c r="FJ8" s="54">
        <v>0</v>
      </c>
      <c r="FK8" s="54">
        <v>0</v>
      </c>
      <c r="FL8" s="54">
        <v>0</v>
      </c>
      <c r="FM8" s="44">
        <v>0</v>
      </c>
      <c r="FN8" s="44">
        <v>0</v>
      </c>
      <c r="FO8" s="44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V8" s="114">
        <v>2</v>
      </c>
      <c r="FW8" s="114">
        <v>6</v>
      </c>
      <c r="FX8" s="115">
        <f t="shared" si="0"/>
        <v>33.33333333333333</v>
      </c>
      <c r="FY8" s="116"/>
      <c r="FZ8" s="94"/>
    </row>
    <row r="9" spans="1:182" ht="11.25">
      <c r="A9" s="93" t="s">
        <v>122</v>
      </c>
      <c r="B9" s="62">
        <v>2203</v>
      </c>
      <c r="C9" s="62">
        <v>7</v>
      </c>
      <c r="D9" s="27" t="s">
        <v>27</v>
      </c>
      <c r="E9" s="62" t="s">
        <v>30</v>
      </c>
      <c r="F9" s="45">
        <v>23438.8</v>
      </c>
      <c r="G9" s="94">
        <v>8367</v>
      </c>
      <c r="H9" s="44">
        <f t="shared" si="1"/>
        <v>0.35697219994197654</v>
      </c>
      <c r="I9" s="95">
        <f t="shared" si="2"/>
        <v>0.04942443599169301</v>
      </c>
      <c r="J9" s="57">
        <f t="shared" si="3"/>
        <v>1.471943873673544</v>
      </c>
      <c r="K9" s="94">
        <v>5244</v>
      </c>
      <c r="L9" s="44">
        <f t="shared" si="4"/>
        <v>62.67479383291502</v>
      </c>
      <c r="M9" s="94">
        <v>3123</v>
      </c>
      <c r="N9" s="44">
        <f t="shared" si="5"/>
        <v>37.32520616708498</v>
      </c>
      <c r="O9" s="44">
        <f t="shared" si="6"/>
        <v>167.91546589817483</v>
      </c>
      <c r="P9" s="94">
        <v>1414</v>
      </c>
      <c r="Q9" s="44">
        <f t="shared" si="7"/>
        <v>16.899725110553366</v>
      </c>
      <c r="R9" s="94">
        <v>6390</v>
      </c>
      <c r="S9" s="44">
        <f t="shared" si="8"/>
        <v>76.37145930441018</v>
      </c>
      <c r="T9" s="94">
        <v>563</v>
      </c>
      <c r="U9" s="44">
        <f t="shared" si="9"/>
        <v>6.728815585036453</v>
      </c>
      <c r="V9" s="44">
        <f t="shared" si="10"/>
        <v>30.938967136150236</v>
      </c>
      <c r="W9" s="44">
        <f t="shared" si="11"/>
        <v>39.816124469589816</v>
      </c>
      <c r="X9" s="94">
        <v>14001</v>
      </c>
      <c r="Y9" s="95">
        <f t="shared" si="12"/>
        <v>0.07548076736461981</v>
      </c>
      <c r="Z9" s="57">
        <f t="shared" si="13"/>
        <v>2.202107581000315</v>
      </c>
      <c r="AA9" s="44">
        <v>61.7</v>
      </c>
      <c r="AB9" s="44">
        <v>82.6</v>
      </c>
      <c r="AC9" s="96">
        <v>257.24</v>
      </c>
      <c r="AD9" s="96">
        <v>40.82</v>
      </c>
      <c r="AE9" s="96">
        <v>7.94</v>
      </c>
      <c r="AF9" s="96" t="s">
        <v>49</v>
      </c>
      <c r="AG9" s="95">
        <v>0.711</v>
      </c>
      <c r="AH9" s="95">
        <v>0.791</v>
      </c>
      <c r="AI9" s="97">
        <v>0.6404636937225965</v>
      </c>
      <c r="AJ9" s="97">
        <v>0.5570335321112616</v>
      </c>
      <c r="AK9" s="97">
        <v>0.9328260825576689</v>
      </c>
      <c r="AL9" s="97">
        <v>0.5804769001490313</v>
      </c>
      <c r="AM9" s="97">
        <v>0.6777000521351396</v>
      </c>
      <c r="AN9" s="56">
        <v>259</v>
      </c>
      <c r="AO9" s="56">
        <v>9</v>
      </c>
      <c r="AP9" s="95">
        <v>0.401126</v>
      </c>
      <c r="AQ9" s="98">
        <v>608120.4709388972</v>
      </c>
      <c r="AR9" s="98">
        <v>620252.671385991</v>
      </c>
      <c r="AS9" s="94">
        <v>191892.26</v>
      </c>
      <c r="AT9" s="57">
        <v>0.47593</v>
      </c>
      <c r="AU9" s="99">
        <v>0.5838350665936873</v>
      </c>
      <c r="AV9" s="99">
        <v>3.046889253785805</v>
      </c>
      <c r="AW9" s="99">
        <v>3.6307243203794926</v>
      </c>
      <c r="AX9" s="66">
        <v>96.3692756796205</v>
      </c>
      <c r="AY9" s="100">
        <v>35.2</v>
      </c>
      <c r="AZ9" s="99">
        <v>63.16462167689162</v>
      </c>
      <c r="BA9" s="22">
        <f t="shared" si="14"/>
        <v>96.27681100768919</v>
      </c>
      <c r="BB9" s="22">
        <v>3.7231889923108055</v>
      </c>
      <c r="BC9" s="29">
        <v>2.954269526507487</v>
      </c>
      <c r="BD9" s="101">
        <v>16.8</v>
      </c>
      <c r="BE9" s="101">
        <v>22.13</v>
      </c>
      <c r="BF9" s="101">
        <v>61.07</v>
      </c>
      <c r="BG9" s="44">
        <v>14.5</v>
      </c>
      <c r="BH9" s="102">
        <v>33.4</v>
      </c>
      <c r="BI9" s="23">
        <v>88.59918200408998</v>
      </c>
      <c r="BJ9" s="23">
        <v>85.6</v>
      </c>
      <c r="BK9" s="22">
        <v>8.577965235173824</v>
      </c>
      <c r="BL9" s="23">
        <v>8</v>
      </c>
      <c r="BM9" s="23">
        <v>64.0038498556304</v>
      </c>
      <c r="BN9" s="25">
        <v>19.150521609538004</v>
      </c>
      <c r="BO9" s="25">
        <v>16.46795827123696</v>
      </c>
      <c r="BP9" s="25">
        <v>1.3412816691505216</v>
      </c>
      <c r="BQ9" s="25">
        <v>66.5424739195231</v>
      </c>
      <c r="BR9" s="25">
        <v>43.51713859910581</v>
      </c>
      <c r="BS9" s="25">
        <v>13.487332339791356</v>
      </c>
      <c r="BT9" s="96">
        <v>0.63</v>
      </c>
      <c r="BU9" s="103">
        <v>0</v>
      </c>
      <c r="BV9" s="103">
        <v>16.49484536082474</v>
      </c>
      <c r="BW9" s="25">
        <v>8.2</v>
      </c>
      <c r="BX9" s="25">
        <v>1.8</v>
      </c>
      <c r="BY9" s="25">
        <v>15.5</v>
      </c>
      <c r="BZ9" s="25">
        <v>2.9</v>
      </c>
      <c r="CA9" s="37">
        <v>1008.1915563957152</v>
      </c>
      <c r="CB9" s="37">
        <v>3251.4177693761817</v>
      </c>
      <c r="CC9" s="104" t="s">
        <v>48</v>
      </c>
      <c r="CD9" s="96">
        <v>110</v>
      </c>
      <c r="CE9" s="94">
        <v>2712</v>
      </c>
      <c r="CF9" s="105">
        <v>32.41305127285766</v>
      </c>
      <c r="CG9" s="40">
        <v>495</v>
      </c>
      <c r="CH9" s="44">
        <v>5.916098960200789</v>
      </c>
      <c r="CK9" s="25">
        <v>80.5874840357599</v>
      </c>
      <c r="CL9" s="25">
        <v>8.045977011494253</v>
      </c>
      <c r="CM9" s="25">
        <v>6.130268199233717</v>
      </c>
      <c r="CN9" s="44">
        <v>12.078087940156905</v>
      </c>
      <c r="CO9" s="44">
        <v>33.079268292682926</v>
      </c>
      <c r="CP9" s="25">
        <v>55.52025416997617</v>
      </c>
      <c r="CQ9" s="25">
        <v>49.97131382673551</v>
      </c>
      <c r="CR9" s="92">
        <v>97.91244342053817</v>
      </c>
      <c r="CS9" s="92">
        <v>29.739776951672862</v>
      </c>
      <c r="CT9" s="44">
        <v>51.3013698630137</v>
      </c>
      <c r="CU9" s="44">
        <v>8.972602739726028</v>
      </c>
      <c r="CV9" s="44">
        <v>96.01536245799328</v>
      </c>
      <c r="CW9" s="44">
        <v>24.00384061449832</v>
      </c>
      <c r="CX9" s="44">
        <v>120.01920307249159</v>
      </c>
      <c r="CY9" s="51">
        <v>380.41783598378544</v>
      </c>
      <c r="CZ9" s="51">
        <v>265.5677655677656</v>
      </c>
      <c r="DA9" s="51">
        <v>333.889816360601</v>
      </c>
      <c r="DB9" s="51">
        <v>362.09786225178584</v>
      </c>
      <c r="DC9" s="51">
        <v>205.17575780746458</v>
      </c>
      <c r="DD9" s="51">
        <v>286.852858291194</v>
      </c>
      <c r="DE9" s="52">
        <v>43.504028176725</v>
      </c>
      <c r="DF9" s="52">
        <v>32.056465976951316</v>
      </c>
      <c r="DG9" s="52">
        <v>38.01485973795529</v>
      </c>
      <c r="DH9" s="52">
        <v>49.89086373557842</v>
      </c>
      <c r="DI9" s="52">
        <v>45.78754578754579</v>
      </c>
      <c r="DJ9" s="52">
        <v>48.22852902986459</v>
      </c>
      <c r="DK9" s="52">
        <v>31.8838113649333</v>
      </c>
      <c r="DL9" s="52">
        <v>29.364463650844492</v>
      </c>
      <c r="DM9" s="52">
        <v>30.675770411136487</v>
      </c>
      <c r="DN9" s="52">
        <v>34.29996881821017</v>
      </c>
      <c r="DO9" s="52">
        <v>36.63003663003663</v>
      </c>
      <c r="DP9" s="52">
        <v>35.243925060285655</v>
      </c>
      <c r="DQ9" s="52">
        <v>104.9146267852808</v>
      </c>
      <c r="DR9" s="52">
        <v>21.5736611245285</v>
      </c>
      <c r="DS9" s="52">
        <v>64.95217972640954</v>
      </c>
      <c r="DT9" s="52">
        <v>112.25444340505146</v>
      </c>
      <c r="DU9" s="52">
        <v>22.893772893772894</v>
      </c>
      <c r="DV9" s="52">
        <v>76.052680393248</v>
      </c>
      <c r="DW9" s="44">
        <v>207.2</v>
      </c>
      <c r="DX9" s="44">
        <v>1</v>
      </c>
      <c r="DY9" s="44">
        <v>7.6</v>
      </c>
      <c r="DZ9" s="44">
        <v>71.3</v>
      </c>
      <c r="EA9" s="44">
        <v>330</v>
      </c>
      <c r="EB9" s="44">
        <v>1.3</v>
      </c>
      <c r="EC9" s="44">
        <v>13.8</v>
      </c>
      <c r="ED9" s="44">
        <v>104</v>
      </c>
      <c r="EE9" s="44">
        <v>79.4</v>
      </c>
      <c r="EF9" s="44">
        <v>0.5</v>
      </c>
      <c r="EG9" s="44">
        <v>1.1</v>
      </c>
      <c r="EH9" s="44">
        <v>37.2</v>
      </c>
      <c r="EI9" s="57">
        <v>75.94</v>
      </c>
      <c r="EJ9" s="57">
        <v>57.63</v>
      </c>
      <c r="EK9" s="57">
        <v>71.71</v>
      </c>
      <c r="EL9" s="57">
        <v>54.28</v>
      </c>
      <c r="EM9" s="57">
        <v>80.33</v>
      </c>
      <c r="EN9" s="57">
        <v>61.12</v>
      </c>
      <c r="EO9" s="57">
        <v>55.54</v>
      </c>
      <c r="EP9" s="57">
        <v>57.02</v>
      </c>
      <c r="EQ9" s="57">
        <v>64.38</v>
      </c>
      <c r="ER9" s="57">
        <v>51.37</v>
      </c>
      <c r="ES9" s="57">
        <v>54.8</v>
      </c>
      <c r="ET9" s="57">
        <v>61.45</v>
      </c>
      <c r="EU9" s="57">
        <v>59.88</v>
      </c>
      <c r="EV9" s="57">
        <v>59.33</v>
      </c>
      <c r="EW9" s="57">
        <v>67.42</v>
      </c>
      <c r="EX9" s="54">
        <v>10.263929618768328</v>
      </c>
      <c r="EY9" s="54">
        <v>11.1731843575419</v>
      </c>
      <c r="EZ9" s="54">
        <v>9.25925925925926</v>
      </c>
      <c r="FA9" s="55">
        <v>14.084507042253522</v>
      </c>
      <c r="FB9" s="55">
        <v>8.571428571428571</v>
      </c>
      <c r="FC9" s="55">
        <v>8.695652173913043</v>
      </c>
      <c r="FD9" s="55">
        <v>18.01801801801802</v>
      </c>
      <c r="FE9" s="55">
        <v>11.11111111111111</v>
      </c>
      <c r="FF9" s="55">
        <v>15.384615384615385</v>
      </c>
      <c r="FG9" s="55">
        <v>9.803921568627452</v>
      </c>
      <c r="FH9" s="55">
        <v>11.76470588235294</v>
      </c>
      <c r="FI9" s="55">
        <v>0</v>
      </c>
      <c r="FJ9" s="54">
        <v>14.66275659824047</v>
      </c>
      <c r="FK9" s="54">
        <v>22.3463687150838</v>
      </c>
      <c r="FL9" s="54">
        <v>6.172839506172839</v>
      </c>
      <c r="FM9" s="44">
        <v>23.474178403755868</v>
      </c>
      <c r="FN9" s="44">
        <v>11.428571428571429</v>
      </c>
      <c r="FO9" s="44">
        <v>8.695652173913043</v>
      </c>
      <c r="FP9" s="44">
        <v>36.03603603603604</v>
      </c>
      <c r="FQ9" s="44">
        <v>16.666666666666668</v>
      </c>
      <c r="FR9" s="44">
        <v>15.384615384615385</v>
      </c>
      <c r="FS9" s="44">
        <v>9.803921568627452</v>
      </c>
      <c r="FT9" s="44">
        <v>5.88235294117647</v>
      </c>
      <c r="FU9" s="44">
        <v>0</v>
      </c>
      <c r="FV9" s="114">
        <v>126</v>
      </c>
      <c r="FW9" s="114">
        <v>180</v>
      </c>
      <c r="FX9" s="115">
        <f t="shared" si="0"/>
        <v>70</v>
      </c>
      <c r="FY9" s="116">
        <v>0.70248236601574</v>
      </c>
      <c r="FZ9" s="94">
        <v>1</v>
      </c>
    </row>
    <row r="10" spans="1:182" ht="11.25">
      <c r="A10" s="93" t="s">
        <v>123</v>
      </c>
      <c r="B10" s="62">
        <v>2301</v>
      </c>
      <c r="C10" s="62">
        <v>8</v>
      </c>
      <c r="D10" s="27" t="s">
        <v>28</v>
      </c>
      <c r="E10" s="62" t="s">
        <v>28</v>
      </c>
      <c r="F10" s="45">
        <v>4038.8</v>
      </c>
      <c r="G10" s="94">
        <v>21921</v>
      </c>
      <c r="H10" s="44">
        <f t="shared" si="1"/>
        <v>5.4276022580964645</v>
      </c>
      <c r="I10" s="95">
        <f t="shared" si="2"/>
        <v>0.12948883248164245</v>
      </c>
      <c r="J10" s="57">
        <f t="shared" si="3"/>
        <v>3.85639795085428</v>
      </c>
      <c r="K10" s="94">
        <v>10779</v>
      </c>
      <c r="L10" s="44">
        <f t="shared" si="4"/>
        <v>49.17202682359381</v>
      </c>
      <c r="M10" s="94">
        <v>11142</v>
      </c>
      <c r="N10" s="44">
        <f t="shared" si="5"/>
        <v>50.82797317640619</v>
      </c>
      <c r="O10" s="44">
        <f t="shared" si="6"/>
        <v>96.74205708131394</v>
      </c>
      <c r="P10" s="94">
        <v>5394</v>
      </c>
      <c r="Q10" s="44">
        <f t="shared" si="7"/>
        <v>24.606541672368962</v>
      </c>
      <c r="R10" s="94">
        <v>14579</v>
      </c>
      <c r="S10" s="44">
        <f t="shared" si="8"/>
        <v>66.50700241777291</v>
      </c>
      <c r="T10" s="94">
        <v>1948</v>
      </c>
      <c r="U10" s="44">
        <f t="shared" si="9"/>
        <v>8.886455909858126</v>
      </c>
      <c r="V10" s="44">
        <f t="shared" si="10"/>
        <v>50.36010700322382</v>
      </c>
      <c r="W10" s="44">
        <f t="shared" si="11"/>
        <v>36.11420096403411</v>
      </c>
      <c r="X10" s="94">
        <v>18530</v>
      </c>
      <c r="Y10" s="95">
        <f t="shared" si="12"/>
        <v>0.09989705158677274</v>
      </c>
      <c r="Z10" s="57">
        <f t="shared" si="13"/>
        <v>2.914438502673797</v>
      </c>
      <c r="AA10" s="44">
        <v>1.7</v>
      </c>
      <c r="AB10" s="44">
        <v>2.5</v>
      </c>
      <c r="AC10" s="96">
        <v>202.43</v>
      </c>
      <c r="AD10" s="96">
        <v>38.26</v>
      </c>
      <c r="AE10" s="96" t="s">
        <v>50</v>
      </c>
      <c r="AF10" s="96" t="s">
        <v>50</v>
      </c>
      <c r="AG10" s="95">
        <v>0.69</v>
      </c>
      <c r="AH10" s="95">
        <v>0.778</v>
      </c>
      <c r="AI10" s="97">
        <v>0.7466941635873905</v>
      </c>
      <c r="AJ10" s="97">
        <v>0.5142376452087934</v>
      </c>
      <c r="AK10" s="97">
        <v>0.8822684080743205</v>
      </c>
      <c r="AL10" s="97">
        <v>0.868861545283228</v>
      </c>
      <c r="AM10" s="97">
        <v>0.7530154405384331</v>
      </c>
      <c r="AN10" s="56">
        <v>77</v>
      </c>
      <c r="AO10" s="56">
        <v>6</v>
      </c>
      <c r="AP10" s="95">
        <v>0.1353066</v>
      </c>
      <c r="AQ10" s="98">
        <v>452667.9361489857</v>
      </c>
      <c r="AR10" s="98">
        <v>459960.71183904225</v>
      </c>
      <c r="AS10" s="94">
        <v>148856.18</v>
      </c>
      <c r="AT10" s="57">
        <v>0.47367</v>
      </c>
      <c r="AU10" s="99">
        <v>2.000459875833525</v>
      </c>
      <c r="AV10" s="99">
        <v>9.818349045757646</v>
      </c>
      <c r="AW10" s="99">
        <v>11.81880892159117</v>
      </c>
      <c r="AX10" s="66">
        <v>88.18119107840883</v>
      </c>
      <c r="AY10" s="100">
        <v>37.8</v>
      </c>
      <c r="AZ10" s="99">
        <v>52.990154369758116</v>
      </c>
      <c r="BA10" s="22">
        <f t="shared" si="14"/>
        <v>89.4024544099094</v>
      </c>
      <c r="BB10" s="22">
        <v>10.597545590090608</v>
      </c>
      <c r="BC10" s="29">
        <v>9.56531712352334</v>
      </c>
      <c r="BD10" s="101">
        <v>12.75</v>
      </c>
      <c r="BE10" s="101">
        <v>23.54</v>
      </c>
      <c r="BF10" s="101">
        <v>63.71</v>
      </c>
      <c r="BG10" s="44">
        <v>13.4</v>
      </c>
      <c r="BH10" s="102">
        <v>32.6</v>
      </c>
      <c r="BI10" s="23">
        <v>98.27397593290385</v>
      </c>
      <c r="BJ10" s="23">
        <v>97.7</v>
      </c>
      <c r="BK10" s="22">
        <v>10.107694177707549</v>
      </c>
      <c r="BL10" s="23">
        <v>9.79</v>
      </c>
      <c r="BM10" s="23">
        <v>73.26105493970033</v>
      </c>
      <c r="BN10" s="25">
        <v>1.5630196208846026</v>
      </c>
      <c r="BO10" s="25">
        <v>0.7815098104423013</v>
      </c>
      <c r="BP10" s="25">
        <v>0.5819753907549052</v>
      </c>
      <c r="BQ10" s="25">
        <v>85.20119720651813</v>
      </c>
      <c r="BR10" s="25">
        <v>42.20152976388427</v>
      </c>
      <c r="BS10" s="25">
        <v>28.899235118057867</v>
      </c>
      <c r="BT10" s="96"/>
      <c r="BU10" s="103">
        <v>0.8849557522123894</v>
      </c>
      <c r="BV10" s="103">
        <v>26.991150442477878</v>
      </c>
      <c r="BW10" s="25">
        <v>2.3</v>
      </c>
      <c r="BX10" s="25">
        <v>0.2</v>
      </c>
      <c r="BY10" s="25">
        <v>20.1</v>
      </c>
      <c r="BZ10" s="25">
        <v>8.8</v>
      </c>
      <c r="CA10" s="37">
        <v>1039.8379473328832</v>
      </c>
      <c r="CB10" s="37">
        <v>3074.4992122439794</v>
      </c>
      <c r="CC10" s="104" t="s">
        <v>50</v>
      </c>
      <c r="CD10" s="96" t="s">
        <v>50</v>
      </c>
      <c r="CE10" s="94">
        <v>15762</v>
      </c>
      <c r="CF10" s="105">
        <v>71.90365403038183</v>
      </c>
      <c r="CG10" s="40">
        <v>3257</v>
      </c>
      <c r="CH10" s="44">
        <v>14.857898818484559</v>
      </c>
      <c r="CK10" s="25">
        <v>77.50287422395955</v>
      </c>
      <c r="CL10" s="25">
        <v>15.152908714647046</v>
      </c>
      <c r="CM10" s="25">
        <v>3.706599218211083</v>
      </c>
      <c r="CN10" s="44">
        <v>10.825477121177283</v>
      </c>
      <c r="CO10" s="44">
        <v>18.294849023090585</v>
      </c>
      <c r="CP10" s="25">
        <v>54.628549202644884</v>
      </c>
      <c r="CQ10" s="25">
        <v>42.857142857142854</v>
      </c>
      <c r="CR10" s="92">
        <v>78.49343837248158</v>
      </c>
      <c r="CS10" s="92">
        <v>56.31469979296066</v>
      </c>
      <c r="CT10" s="44">
        <v>58.24027072758037</v>
      </c>
      <c r="CU10" s="44">
        <v>9.24985899605189</v>
      </c>
      <c r="CV10" s="44">
        <v>68.96551724137932</v>
      </c>
      <c r="CW10" s="44">
        <v>60.851926977687626</v>
      </c>
      <c r="CX10" s="44">
        <v>129.81744421906694</v>
      </c>
      <c r="CY10" s="51">
        <v>827.716587210258</v>
      </c>
      <c r="CZ10" s="51">
        <v>667.9421061387457</v>
      </c>
      <c r="DA10" s="51">
        <v>748.3049446006285</v>
      </c>
      <c r="DB10" s="51">
        <v>667.442418866163</v>
      </c>
      <c r="DC10" s="51">
        <v>513.1814758905673</v>
      </c>
      <c r="DD10" s="51">
        <v>593.4734563272887</v>
      </c>
      <c r="DE10" s="52">
        <v>173.6505526177371</v>
      </c>
      <c r="DF10" s="52">
        <v>136.6172999937524</v>
      </c>
      <c r="DG10" s="52">
        <v>155.8929062349482</v>
      </c>
      <c r="DH10" s="52">
        <v>222.75193161269115</v>
      </c>
      <c r="DI10" s="52">
        <v>182.99783729828647</v>
      </c>
      <c r="DJ10" s="52">
        <v>202.9932197784025</v>
      </c>
      <c r="DK10" s="52">
        <v>195.62910800471292</v>
      </c>
      <c r="DL10" s="52">
        <v>135.51470880346395</v>
      </c>
      <c r="DM10" s="52">
        <v>166.80392609675852</v>
      </c>
      <c r="DN10" s="52">
        <v>246.58885418379091</v>
      </c>
      <c r="DO10" s="52">
        <v>175.51156213608385</v>
      </c>
      <c r="DP10" s="52">
        <v>211.26178270216636</v>
      </c>
      <c r="DQ10" s="52">
        <v>68.14800522137953</v>
      </c>
      <c r="DR10" s="52">
        <v>30.479140418127226</v>
      </c>
      <c r="DS10" s="52">
        <v>50.085579335946605</v>
      </c>
      <c r="DT10" s="52">
        <v>68.22291632418215</v>
      </c>
      <c r="DU10" s="52">
        <v>33.27233405423391</v>
      </c>
      <c r="DV10" s="52">
        <v>50.85166198114768</v>
      </c>
      <c r="DW10" s="44">
        <v>1285.1</v>
      </c>
      <c r="DX10" s="44">
        <v>6.2</v>
      </c>
      <c r="DY10" s="44">
        <v>4.9</v>
      </c>
      <c r="DZ10" s="44">
        <v>107.2</v>
      </c>
      <c r="EA10" s="44">
        <v>1637.25</v>
      </c>
      <c r="EB10" s="44">
        <v>6.2</v>
      </c>
      <c r="EC10" s="44">
        <v>8.1</v>
      </c>
      <c r="ED10" s="44">
        <v>135.5</v>
      </c>
      <c r="EE10" s="44">
        <v>918.8</v>
      </c>
      <c r="EF10" s="44">
        <v>6.2</v>
      </c>
      <c r="EG10" s="44">
        <v>1.5</v>
      </c>
      <c r="EH10" s="44">
        <v>77.7</v>
      </c>
      <c r="EI10" s="57">
        <v>72.06</v>
      </c>
      <c r="EJ10" s="57">
        <v>53.4</v>
      </c>
      <c r="EK10" s="57">
        <v>69.92</v>
      </c>
      <c r="EL10" s="57">
        <v>51.48</v>
      </c>
      <c r="EM10" s="57">
        <v>74.29</v>
      </c>
      <c r="EN10" s="57">
        <v>55.4</v>
      </c>
      <c r="EO10" s="57">
        <v>49.37</v>
      </c>
      <c r="EP10" s="57">
        <v>57.07</v>
      </c>
      <c r="EQ10" s="57">
        <v>61.98</v>
      </c>
      <c r="ER10" s="57">
        <v>46.77</v>
      </c>
      <c r="ES10" s="57">
        <v>54.46</v>
      </c>
      <c r="ET10" s="57">
        <v>59.84</v>
      </c>
      <c r="EU10" s="57">
        <v>52.07</v>
      </c>
      <c r="EV10" s="57">
        <v>59.79</v>
      </c>
      <c r="EW10" s="57">
        <v>64.21</v>
      </c>
      <c r="EX10" s="54">
        <v>9.922041105598867</v>
      </c>
      <c r="EY10" s="54">
        <v>10.815682739972962</v>
      </c>
      <c r="EZ10" s="54">
        <v>8.937437934458789</v>
      </c>
      <c r="FA10" s="58">
        <v>13.71571072319202</v>
      </c>
      <c r="FB10" s="58">
        <v>9.992862241256246</v>
      </c>
      <c r="FC10" s="58">
        <v>8.051529790660224</v>
      </c>
      <c r="FD10" s="58">
        <v>16.786570743405274</v>
      </c>
      <c r="FE10" s="58">
        <v>10.204081632653061</v>
      </c>
      <c r="FF10" s="58">
        <v>9.11854103343465</v>
      </c>
      <c r="FG10" s="58">
        <v>10.38961038961039</v>
      </c>
      <c r="FH10" s="58">
        <v>9.75975975975976</v>
      </c>
      <c r="FI10" s="58">
        <v>6.8493150684931505</v>
      </c>
      <c r="FJ10" s="54">
        <v>9.449562957713205</v>
      </c>
      <c r="FK10" s="54">
        <v>11.266336187471834</v>
      </c>
      <c r="FL10" s="54">
        <v>7.447864945382324</v>
      </c>
      <c r="FM10" s="44">
        <v>11.221945137157107</v>
      </c>
      <c r="FN10" s="44">
        <v>9.279086366880799</v>
      </c>
      <c r="FO10" s="44">
        <v>6.4412238325281805</v>
      </c>
      <c r="FP10" s="44">
        <v>14.388489208633095</v>
      </c>
      <c r="FQ10" s="44">
        <v>11.564625850340136</v>
      </c>
      <c r="FR10" s="44">
        <v>6.079027355623101</v>
      </c>
      <c r="FS10" s="44">
        <v>7.792207792207792</v>
      </c>
      <c r="FT10" s="44">
        <v>6.756756756756757</v>
      </c>
      <c r="FU10" s="44">
        <v>6.8493150684931505</v>
      </c>
      <c r="FV10" s="114">
        <v>1536</v>
      </c>
      <c r="FW10" s="114">
        <v>1810</v>
      </c>
      <c r="FX10" s="115">
        <f t="shared" si="0"/>
        <v>84.86187845303867</v>
      </c>
      <c r="FY10" s="116">
        <v>0.6281942587171361</v>
      </c>
      <c r="FZ10" s="94">
        <v>4</v>
      </c>
    </row>
    <row r="11" spans="1:182" ht="11.25">
      <c r="A11" s="93" t="s">
        <v>124</v>
      </c>
      <c r="B11" s="62">
        <v>2302</v>
      </c>
      <c r="C11" s="62">
        <v>9</v>
      </c>
      <c r="D11" s="27" t="s">
        <v>29</v>
      </c>
      <c r="E11" s="62" t="s">
        <v>28</v>
      </c>
      <c r="F11" s="45">
        <v>12197.2</v>
      </c>
      <c r="G11" s="94">
        <v>4214</v>
      </c>
      <c r="H11" s="44">
        <f t="shared" si="1"/>
        <v>0.3454891286524776</v>
      </c>
      <c r="I11" s="95">
        <f t="shared" si="2"/>
        <v>0.02489238356268607</v>
      </c>
      <c r="J11" s="57">
        <f t="shared" si="3"/>
        <v>0.7413375742393109</v>
      </c>
      <c r="K11" s="94">
        <v>2471</v>
      </c>
      <c r="L11" s="44">
        <f t="shared" si="4"/>
        <v>58.63787375415282</v>
      </c>
      <c r="M11" s="94">
        <v>1743</v>
      </c>
      <c r="N11" s="44">
        <f t="shared" si="5"/>
        <v>41.36212624584718</v>
      </c>
      <c r="O11" s="44">
        <f t="shared" si="6"/>
        <v>141.76706827309238</v>
      </c>
      <c r="P11" s="94">
        <v>984</v>
      </c>
      <c r="Q11" s="44">
        <f t="shared" si="7"/>
        <v>23.350735643094445</v>
      </c>
      <c r="R11" s="94">
        <v>3088</v>
      </c>
      <c r="S11" s="44">
        <f t="shared" si="8"/>
        <v>73.27954437588988</v>
      </c>
      <c r="T11" s="94">
        <v>142</v>
      </c>
      <c r="U11" s="44">
        <f t="shared" si="9"/>
        <v>3.369719981015662</v>
      </c>
      <c r="V11" s="44">
        <f t="shared" si="10"/>
        <v>36.46373056994819</v>
      </c>
      <c r="W11" s="44">
        <f t="shared" si="11"/>
        <v>14.43089430894309</v>
      </c>
      <c r="X11" s="94">
        <v>1860</v>
      </c>
      <c r="Y11" s="95">
        <f t="shared" si="12"/>
        <v>0.010027442846810432</v>
      </c>
      <c r="Z11" s="57">
        <f t="shared" si="13"/>
        <v>0.2925448254167977</v>
      </c>
      <c r="AA11" s="44">
        <v>0</v>
      </c>
      <c r="AB11" s="44">
        <v>1</v>
      </c>
      <c r="AC11" s="96">
        <v>353.39</v>
      </c>
      <c r="AD11" s="96">
        <v>28.99</v>
      </c>
      <c r="AE11" s="96">
        <v>0.1</v>
      </c>
      <c r="AF11" s="96" t="s">
        <v>49</v>
      </c>
      <c r="AG11" s="95">
        <v>0.779</v>
      </c>
      <c r="AH11" s="95">
        <v>0.746</v>
      </c>
      <c r="AI11" s="97">
        <v>0.772618363794604</v>
      </c>
      <c r="AJ11" s="97">
        <v>0.5688744478294814</v>
      </c>
      <c r="AK11" s="97">
        <v>0.9485591956619974</v>
      </c>
      <c r="AL11" s="97">
        <v>0.7945032778618255</v>
      </c>
      <c r="AM11" s="97">
        <v>0.7711388212869772</v>
      </c>
      <c r="AN11" s="56">
        <v>43</v>
      </c>
      <c r="AO11" s="56">
        <v>3</v>
      </c>
      <c r="AP11" s="95">
        <v>0.2399138</v>
      </c>
      <c r="AQ11" s="98">
        <v>625724.7534039335</v>
      </c>
      <c r="AR11" s="98">
        <v>628258.1800302572</v>
      </c>
      <c r="AS11" s="94">
        <v>221820.67</v>
      </c>
      <c r="AT11" s="57">
        <v>0.45716</v>
      </c>
      <c r="AU11" s="99">
        <v>1.6308835672997524</v>
      </c>
      <c r="AV11" s="99">
        <v>3.715937241948803</v>
      </c>
      <c r="AW11" s="99">
        <v>5.346820809248555</v>
      </c>
      <c r="AX11" s="66">
        <v>94.65317919075144</v>
      </c>
      <c r="AY11" s="100">
        <v>14.8</v>
      </c>
      <c r="AZ11" s="99">
        <v>62.67346360804304</v>
      </c>
      <c r="BA11" s="22">
        <f t="shared" si="14"/>
        <v>95.07455942159964</v>
      </c>
      <c r="BB11" s="22">
        <v>4.925440578400361</v>
      </c>
      <c r="BC11" s="29">
        <v>3.886127428829643</v>
      </c>
      <c r="BD11" s="101">
        <v>35.95</v>
      </c>
      <c r="BE11" s="101">
        <v>16.06</v>
      </c>
      <c r="BF11" s="101">
        <v>48</v>
      </c>
      <c r="BG11" s="44">
        <v>4.5</v>
      </c>
      <c r="BH11" s="102">
        <v>14.5</v>
      </c>
      <c r="BI11" s="23">
        <v>98.64061172472387</v>
      </c>
      <c r="BJ11" s="23">
        <v>98.7</v>
      </c>
      <c r="BK11" s="22">
        <v>10.652223166241857</v>
      </c>
      <c r="BL11" s="23">
        <v>10.74</v>
      </c>
      <c r="BM11" s="23">
        <v>73.89033942558747</v>
      </c>
      <c r="BN11" s="25">
        <v>1.8910741301059002</v>
      </c>
      <c r="BO11" s="25">
        <v>0.8320726172465961</v>
      </c>
      <c r="BP11" s="25">
        <v>4.53857791225416</v>
      </c>
      <c r="BQ11" s="25">
        <v>89.40998487140696</v>
      </c>
      <c r="BR11" s="25">
        <v>62.632375189107414</v>
      </c>
      <c r="BS11" s="25">
        <v>40.620272314674736</v>
      </c>
      <c r="BT11" s="96">
        <v>3.51</v>
      </c>
      <c r="BU11" s="103">
        <v>0</v>
      </c>
      <c r="BV11" s="103">
        <v>25</v>
      </c>
      <c r="BW11" s="25">
        <v>11.3</v>
      </c>
      <c r="BX11" s="25">
        <v>0.3</v>
      </c>
      <c r="BY11" s="25">
        <v>13.9</v>
      </c>
      <c r="BZ11" s="25">
        <v>4.4</v>
      </c>
      <c r="CA11" s="37">
        <v>220.60445621001546</v>
      </c>
      <c r="CB11" s="37">
        <v>2360.467681447165</v>
      </c>
      <c r="CC11" s="104" t="s">
        <v>48</v>
      </c>
      <c r="CD11" s="96">
        <v>215</v>
      </c>
      <c r="CK11" s="25">
        <v>44.63253509496284</v>
      </c>
      <c r="CL11" s="25">
        <v>51.445086705202314</v>
      </c>
      <c r="CM11" s="25">
        <v>1.9405450041288193</v>
      </c>
      <c r="CN11" s="44">
        <v>8.319570602807596</v>
      </c>
      <c r="CO11" s="44">
        <v>7.4183976261127595</v>
      </c>
      <c r="CP11" s="25">
        <v>54.92393915132106</v>
      </c>
      <c r="CQ11" s="25">
        <v>51.30990415335463</v>
      </c>
      <c r="CR11" s="92">
        <v>78.76432435580449</v>
      </c>
      <c r="CS11" s="92">
        <v>21.27659574468085</v>
      </c>
      <c r="CT11" s="44">
        <v>65.46618647458983</v>
      </c>
      <c r="CU11" s="44">
        <v>7.242897158863546</v>
      </c>
      <c r="CV11" s="44">
        <v>39.21568627450981</v>
      </c>
      <c r="CW11" s="44">
        <v>19.607843137254903</v>
      </c>
      <c r="CX11" s="44">
        <v>58.8235294117647</v>
      </c>
      <c r="CY11" s="51">
        <v>231.89098732966767</v>
      </c>
      <c r="CZ11" s="51">
        <v>182.6337712271708</v>
      </c>
      <c r="DA11" s="51">
        <v>210.84337349397592</v>
      </c>
      <c r="DB11" s="51">
        <v>302.8588617696991</v>
      </c>
      <c r="DC11" s="51">
        <v>367.98650546615255</v>
      </c>
      <c r="DD11" s="51">
        <v>334.08792172423506</v>
      </c>
      <c r="DE11" s="52">
        <v>60.906665218602875</v>
      </c>
      <c r="DF11" s="52">
        <v>85.28821121312083</v>
      </c>
      <c r="DG11" s="52">
        <v>72.59774934865162</v>
      </c>
      <c r="DH11" s="52">
        <v>43.03131723643318</v>
      </c>
      <c r="DI11" s="52">
        <v>35.24511374559437</v>
      </c>
      <c r="DJ11" s="52">
        <v>39.70427163198248</v>
      </c>
      <c r="DK11" s="52">
        <v>86.46029504700824</v>
      </c>
      <c r="DL11" s="52">
        <v>110.18508269519099</v>
      </c>
      <c r="DM11" s="52">
        <v>97.83645997210407</v>
      </c>
      <c r="DN11" s="52">
        <v>54.984460913220175</v>
      </c>
      <c r="DO11" s="52">
        <v>48.06151874399231</v>
      </c>
      <c r="DP11" s="52">
        <v>52.026286966046</v>
      </c>
      <c r="DQ11" s="52">
        <v>66.51656430354414</v>
      </c>
      <c r="DR11" s="52">
        <v>13.221695574119222</v>
      </c>
      <c r="DS11" s="52">
        <v>40.96138440823704</v>
      </c>
      <c r="DT11" s="52">
        <v>64.54697585464977</v>
      </c>
      <c r="DU11" s="52">
        <v>12.81640499839795</v>
      </c>
      <c r="DV11" s="52">
        <v>42.44249726177437</v>
      </c>
      <c r="DW11" s="44">
        <v>214.5</v>
      </c>
      <c r="DX11" s="44">
        <v>1.1</v>
      </c>
      <c r="DY11" s="44">
        <v>9.5</v>
      </c>
      <c r="DZ11" s="44">
        <v>56.2</v>
      </c>
      <c r="EA11" s="44">
        <v>306.2</v>
      </c>
      <c r="EB11" s="44">
        <v>1.2</v>
      </c>
      <c r="EC11" s="44">
        <v>15.3</v>
      </c>
      <c r="ED11" s="44">
        <v>73.4</v>
      </c>
      <c r="EE11" s="44">
        <v>119.2</v>
      </c>
      <c r="EF11" s="44">
        <v>0.8</v>
      </c>
      <c r="EG11" s="44">
        <v>3.5</v>
      </c>
      <c r="EH11" s="44">
        <v>38.3</v>
      </c>
      <c r="EI11" s="57">
        <v>77.2</v>
      </c>
      <c r="EJ11" s="57">
        <v>58.35</v>
      </c>
      <c r="EK11" s="57">
        <v>76.26</v>
      </c>
      <c r="EL11" s="57">
        <v>57.44</v>
      </c>
      <c r="EM11" s="57">
        <v>78.17</v>
      </c>
      <c r="EN11" s="57">
        <v>59.29</v>
      </c>
      <c r="EO11" s="57">
        <v>56.5</v>
      </c>
      <c r="EP11" s="57">
        <v>61.6</v>
      </c>
      <c r="EQ11" s="57">
        <v>64.35</v>
      </c>
      <c r="ER11" s="57">
        <v>56.28</v>
      </c>
      <c r="ES11" s="57">
        <v>58.61</v>
      </c>
      <c r="ET11" s="57">
        <v>60.15</v>
      </c>
      <c r="EU11" s="57">
        <v>56.73</v>
      </c>
      <c r="EV11" s="57">
        <v>64.7</v>
      </c>
      <c r="EW11" s="57">
        <v>68.72</v>
      </c>
      <c r="EX11" s="54">
        <v>10.050251256281408</v>
      </c>
      <c r="EY11" s="54">
        <v>11.647254575707155</v>
      </c>
      <c r="EZ11" s="54">
        <v>8.431703204047217</v>
      </c>
      <c r="FA11" s="58">
        <v>16.064257028112447</v>
      </c>
      <c r="FB11" s="58">
        <v>9.489916963226573</v>
      </c>
      <c r="FC11" s="58">
        <v>9.900990099009901</v>
      </c>
      <c r="FD11" s="58">
        <v>15.151515151515152</v>
      </c>
      <c r="FE11" s="58">
        <v>9.501187648456057</v>
      </c>
      <c r="FF11" s="58">
        <v>0</v>
      </c>
      <c r="FG11" s="58">
        <v>8.547008547008549</v>
      </c>
      <c r="FH11" s="58">
        <v>9.47867298578199</v>
      </c>
      <c r="FI11" s="58">
        <v>0</v>
      </c>
      <c r="FJ11" s="54">
        <v>9.212730318257957</v>
      </c>
      <c r="FK11" s="54">
        <v>8.319467554076539</v>
      </c>
      <c r="FL11" s="54">
        <v>10.118043844856661</v>
      </c>
      <c r="FM11" s="44">
        <v>8.032128514056224</v>
      </c>
      <c r="FN11" s="44">
        <v>7.117437722419928</v>
      </c>
      <c r="FO11" s="44">
        <v>19.801980198019802</v>
      </c>
      <c r="FP11" s="44">
        <v>0</v>
      </c>
      <c r="FQ11" s="44">
        <v>9.501187648456057</v>
      </c>
      <c r="FR11" s="44">
        <v>0</v>
      </c>
      <c r="FS11" s="44">
        <v>17.094017094017097</v>
      </c>
      <c r="FT11" s="44">
        <v>4.739336492890995</v>
      </c>
      <c r="FU11" s="44">
        <v>37.73584905660377</v>
      </c>
      <c r="FV11" s="114">
        <v>95</v>
      </c>
      <c r="FW11" s="114">
        <v>154</v>
      </c>
      <c r="FX11" s="115">
        <f t="shared" si="0"/>
        <v>61.68831168831169</v>
      </c>
      <c r="FY11" s="116">
        <v>0.6999758575641313</v>
      </c>
      <c r="FZ11" s="94">
        <v>1</v>
      </c>
    </row>
    <row r="12" spans="1:177" s="2" customFormat="1" ht="11.25">
      <c r="A12" s="43"/>
      <c r="D12" s="1" t="s">
        <v>31</v>
      </c>
      <c r="F12" s="3">
        <v>756102.4</v>
      </c>
      <c r="G12" s="4">
        <v>16928873</v>
      </c>
      <c r="H12" s="3">
        <v>22.389656480392073</v>
      </c>
      <c r="I12" s="7">
        <v>100</v>
      </c>
      <c r="J12" s="16"/>
      <c r="K12" s="4">
        <v>8379571</v>
      </c>
      <c r="L12" s="5">
        <v>49.498693740569735</v>
      </c>
      <c r="M12" s="4">
        <v>8549302</v>
      </c>
      <c r="N12" s="5">
        <v>50.501306259430265</v>
      </c>
      <c r="O12" s="5">
        <v>98.01468002884914</v>
      </c>
      <c r="P12" s="4">
        <v>3862622</v>
      </c>
      <c r="Q12" s="5">
        <v>22.816769905474512</v>
      </c>
      <c r="R12" s="4">
        <v>11574807</v>
      </c>
      <c r="S12" s="5">
        <v>68.37316931847737</v>
      </c>
      <c r="T12" s="4">
        <v>1491444</v>
      </c>
      <c r="U12" s="5">
        <v>8.810060776048116</v>
      </c>
      <c r="V12" s="5">
        <v>46.256201075318145</v>
      </c>
      <c r="W12" s="5">
        <v>38.61221729695528</v>
      </c>
      <c r="X12" s="4">
        <v>18549096</v>
      </c>
      <c r="Y12" s="7">
        <v>99.9999946089017</v>
      </c>
      <c r="Z12" s="16"/>
      <c r="AA12" s="5">
        <v>12.9</v>
      </c>
      <c r="AB12" s="5">
        <v>6.6</v>
      </c>
      <c r="AG12" s="7">
        <v>0.725</v>
      </c>
      <c r="AH12" s="7"/>
      <c r="AI12" s="28">
        <v>0.7464046558869375</v>
      </c>
      <c r="AJ12" s="28">
        <v>0.4935010151235466</v>
      </c>
      <c r="AK12" s="28">
        <v>0.892</v>
      </c>
      <c r="AL12" s="28">
        <v>0.8551227949955107</v>
      </c>
      <c r="AM12" s="28">
        <v>0.7467571165014988</v>
      </c>
      <c r="AN12" s="1"/>
      <c r="AO12" s="1"/>
      <c r="AP12" s="7"/>
      <c r="AQ12" s="19">
        <v>613206</v>
      </c>
      <c r="AR12" s="19">
        <v>620475</v>
      </c>
      <c r="AS12" s="19">
        <v>195568</v>
      </c>
      <c r="AT12" s="16">
        <v>0.57</v>
      </c>
      <c r="AU12" s="32">
        <v>3.2</v>
      </c>
      <c r="AV12" s="32">
        <v>10.5</v>
      </c>
      <c r="AW12" s="32">
        <v>13.7</v>
      </c>
      <c r="AX12" s="32">
        <v>86.3</v>
      </c>
      <c r="AY12" s="32">
        <v>29.7</v>
      </c>
      <c r="AZ12" s="32">
        <v>57.3</v>
      </c>
      <c r="BA12" s="1">
        <v>92.7</v>
      </c>
      <c r="BB12" s="3">
        <v>7.3</v>
      </c>
      <c r="BC12" s="20">
        <v>6.607664305050578</v>
      </c>
      <c r="BG12" s="5">
        <v>19.909750811372167</v>
      </c>
      <c r="BH12" s="21">
        <v>35.3</v>
      </c>
      <c r="BI12" s="20">
        <v>96.1</v>
      </c>
      <c r="BJ12" s="20">
        <v>95.2</v>
      </c>
      <c r="BK12" s="20">
        <v>10.1</v>
      </c>
      <c r="BL12" s="20">
        <v>9.77</v>
      </c>
      <c r="BM12" s="20">
        <v>74.12537562183195</v>
      </c>
      <c r="BN12" s="21">
        <v>8.708836803498032</v>
      </c>
      <c r="BO12" s="21">
        <v>0.9422498988947828</v>
      </c>
      <c r="BP12" s="21">
        <v>0.8306537184354584</v>
      </c>
      <c r="BQ12" s="21">
        <v>88.53261628944544</v>
      </c>
      <c r="BR12" s="21">
        <v>63.63322577982443</v>
      </c>
      <c r="BS12" s="21">
        <v>33.125850517377415</v>
      </c>
      <c r="BU12" s="16">
        <v>0.9739914304229657</v>
      </c>
      <c r="BV12" s="16">
        <v>21.471336409095745</v>
      </c>
      <c r="BW12" s="21">
        <v>2.4</v>
      </c>
      <c r="BX12" s="21">
        <v>0.3</v>
      </c>
      <c r="BY12" s="21">
        <v>22.2</v>
      </c>
      <c r="BZ12" s="21">
        <v>9.5</v>
      </c>
      <c r="CA12" s="38">
        <v>677</v>
      </c>
      <c r="CB12" s="38">
        <v>2714.7</v>
      </c>
      <c r="CC12" s="34"/>
      <c r="CE12" s="19">
        <v>12613040</v>
      </c>
      <c r="CF12" s="3">
        <v>74.5</v>
      </c>
      <c r="CG12" s="39">
        <v>2068034</v>
      </c>
      <c r="CH12" s="5">
        <v>12.2</v>
      </c>
      <c r="CI12" s="19">
        <v>11900887</v>
      </c>
      <c r="CJ12" s="5">
        <v>70.2993459753641</v>
      </c>
      <c r="CK12" s="3">
        <v>76.8</v>
      </c>
      <c r="CL12" s="3">
        <v>13.5</v>
      </c>
      <c r="CM12" s="3">
        <v>5.1</v>
      </c>
      <c r="CN12" s="3">
        <v>15.462459246649699</v>
      </c>
      <c r="CO12" s="5">
        <v>16.158669032183926</v>
      </c>
      <c r="CP12" s="5">
        <v>63.1</v>
      </c>
      <c r="CQ12" s="5">
        <v>51.8</v>
      </c>
      <c r="CR12" s="20">
        <v>69.06295220636794</v>
      </c>
      <c r="CS12" s="20">
        <v>44.78536589766204</v>
      </c>
      <c r="CT12" s="20">
        <v>63</v>
      </c>
      <c r="CU12" s="20">
        <v>7.4</v>
      </c>
      <c r="CV12" s="5">
        <v>73.77614366725534</v>
      </c>
      <c r="CW12" s="5">
        <v>62.971446549567595</v>
      </c>
      <c r="CX12" s="5">
        <v>136.82980731600637</v>
      </c>
      <c r="CY12" s="46"/>
      <c r="CZ12" s="46"/>
      <c r="DA12" s="46"/>
      <c r="DB12" s="46"/>
      <c r="DC12" s="46"/>
      <c r="DD12" s="4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60">
        <v>615474.3</v>
      </c>
      <c r="DX12" s="60"/>
      <c r="DY12" s="60">
        <v>5.1</v>
      </c>
      <c r="DZ12" s="60">
        <v>80.3</v>
      </c>
      <c r="EA12" s="60">
        <v>783831.35</v>
      </c>
      <c r="EB12" s="60"/>
      <c r="EC12" s="60">
        <v>8.7</v>
      </c>
      <c r="ED12" s="60">
        <v>102.7</v>
      </c>
      <c r="EE12" s="60">
        <v>440382.9</v>
      </c>
      <c r="EF12" s="60"/>
      <c r="EG12" s="60">
        <v>1.4</v>
      </c>
      <c r="EH12" s="60">
        <v>57</v>
      </c>
      <c r="EI12" s="61">
        <v>75.52</v>
      </c>
      <c r="EJ12" s="61">
        <v>56.97</v>
      </c>
      <c r="EK12" s="61">
        <v>72.89</v>
      </c>
      <c r="EL12" s="61">
        <v>54.44</v>
      </c>
      <c r="EM12" s="61">
        <v>78.25</v>
      </c>
      <c r="EN12" s="61">
        <v>59.61</v>
      </c>
      <c r="EO12" s="61">
        <v>53.39</v>
      </c>
      <c r="EP12" s="61">
        <v>57.67</v>
      </c>
      <c r="EQ12" s="61">
        <v>62.19</v>
      </c>
      <c r="ER12" s="61">
        <v>50.71</v>
      </c>
      <c r="ES12" s="61">
        <v>55.65</v>
      </c>
      <c r="ET12" s="61">
        <v>60.75</v>
      </c>
      <c r="EU12" s="61">
        <v>56.18</v>
      </c>
      <c r="EV12" s="61">
        <v>59.78</v>
      </c>
      <c r="EW12" s="61">
        <v>63.68</v>
      </c>
      <c r="EX12" s="26"/>
      <c r="EY12" s="26"/>
      <c r="EZ12" s="26"/>
      <c r="FA12" s="5"/>
      <c r="FB12" s="5"/>
      <c r="FC12" s="5"/>
      <c r="FD12" s="5"/>
      <c r="FE12" s="5"/>
      <c r="FF12" s="5"/>
      <c r="FG12" s="5"/>
      <c r="FH12" s="5"/>
      <c r="FI12" s="5"/>
      <c r="FJ12" s="26"/>
      <c r="FK12" s="26"/>
      <c r="FL12" s="26"/>
      <c r="FM12" s="5"/>
      <c r="FN12" s="5"/>
      <c r="FO12" s="5"/>
      <c r="FP12" s="5"/>
      <c r="FQ12" s="5"/>
      <c r="FR12" s="5"/>
      <c r="FS12" s="5"/>
      <c r="FT12" s="5"/>
      <c r="FU12" s="5"/>
    </row>
    <row r="13" spans="4:99" ht="11.25">
      <c r="D13" s="56"/>
      <c r="CT13" s="56"/>
      <c r="CU13" s="56"/>
    </row>
    <row r="14" spans="4:99" ht="11.25">
      <c r="D14" s="56"/>
      <c r="CT14" s="56"/>
      <c r="CU14" s="56"/>
    </row>
    <row r="15" spans="4:99" ht="11.25">
      <c r="D15" s="56"/>
      <c r="CT15" s="56"/>
      <c r="CU15" s="56"/>
    </row>
    <row r="16" spans="4:99" ht="11.25">
      <c r="D16" s="56"/>
      <c r="CT16" s="56"/>
      <c r="CU16" s="56"/>
    </row>
    <row r="17" spans="4:99" ht="11.25">
      <c r="D17" s="56"/>
      <c r="CT17" s="56"/>
      <c r="CU17" s="56"/>
    </row>
    <row r="18" spans="4:99" ht="11.25">
      <c r="D18" s="56"/>
      <c r="CT18" s="56"/>
      <c r="CU18" s="56"/>
    </row>
    <row r="19" spans="4:99" ht="11.25">
      <c r="D19" s="56"/>
      <c r="CT19" s="56"/>
      <c r="CU19" s="56"/>
    </row>
    <row r="20" spans="4:99" ht="11.25">
      <c r="D20" s="56"/>
      <c r="CT20" s="56"/>
      <c r="CU20" s="56"/>
    </row>
    <row r="21" spans="4:99" ht="11.25">
      <c r="D21" s="56"/>
      <c r="CT21" s="56"/>
      <c r="CU21" s="56"/>
    </row>
    <row r="22" spans="4:99" ht="11.25">
      <c r="D22" s="56"/>
      <c r="CT22" s="56"/>
      <c r="CU22" s="56"/>
    </row>
    <row r="23" spans="4:99" ht="11.25">
      <c r="D23" s="56"/>
      <c r="CT23" s="56"/>
      <c r="CU23" s="56"/>
    </row>
    <row r="24" spans="4:99" ht="11.25">
      <c r="D24" s="56"/>
      <c r="CT24" s="56"/>
      <c r="CU24" s="56"/>
    </row>
    <row r="25" spans="4:99" ht="11.25">
      <c r="D25" s="56"/>
      <c r="CT25" s="56"/>
      <c r="CU25" s="56"/>
    </row>
    <row r="26" spans="4:99" ht="11.25">
      <c r="D26" s="56"/>
      <c r="CT26" s="56"/>
      <c r="CU26" s="56"/>
    </row>
    <row r="27" spans="4:99" ht="11.25">
      <c r="D27" s="56"/>
      <c r="CT27" s="56"/>
      <c r="CU27" s="56"/>
    </row>
    <row r="28" spans="4:99" ht="11.25">
      <c r="D28" s="56"/>
      <c r="CT28" s="56"/>
      <c r="CU28" s="56"/>
    </row>
    <row r="29" spans="4:99" ht="11.25">
      <c r="D29" s="56"/>
      <c r="CT29" s="56"/>
      <c r="CU29" s="56"/>
    </row>
    <row r="30" spans="4:99" ht="11.25">
      <c r="D30" s="56"/>
      <c r="CT30" s="56"/>
      <c r="CU30" s="56"/>
    </row>
    <row r="31" spans="4:99" ht="11.25">
      <c r="D31" s="56"/>
      <c r="CT31" s="56"/>
      <c r="CU31" s="56"/>
    </row>
    <row r="32" spans="4:99" ht="11.25">
      <c r="D32" s="56"/>
      <c r="CT32" s="56"/>
      <c r="CU32" s="56"/>
    </row>
    <row r="33" spans="4:99" ht="11.25">
      <c r="D33" s="56"/>
      <c r="CT33" s="56"/>
      <c r="CU33" s="56"/>
    </row>
    <row r="34" spans="4:99" ht="11.25">
      <c r="D34" s="56"/>
      <c r="CT34" s="56"/>
      <c r="CU34" s="56"/>
    </row>
    <row r="35" spans="4:99" ht="11.25">
      <c r="D35" s="56"/>
      <c r="AT35" s="26"/>
      <c r="CT35" s="56"/>
      <c r="CU35" s="56"/>
    </row>
    <row r="36" spans="4:99" ht="11.25">
      <c r="D36" s="56"/>
      <c r="CT36" s="56"/>
      <c r="CU36" s="56"/>
    </row>
    <row r="37" spans="4:99" ht="11.25">
      <c r="D37" s="56"/>
      <c r="CT37" s="56"/>
      <c r="CU37" s="56"/>
    </row>
    <row r="38" spans="4:99" ht="11.25">
      <c r="D38" s="56"/>
      <c r="CT38" s="56"/>
      <c r="CU38" s="56"/>
    </row>
    <row r="39" spans="4:99" ht="11.25">
      <c r="D39" s="56"/>
      <c r="CT39" s="56"/>
      <c r="CU39" s="56"/>
    </row>
    <row r="40" spans="4:99" ht="11.25">
      <c r="D40" s="56"/>
      <c r="CT40" s="56"/>
      <c r="CU40" s="56"/>
    </row>
    <row r="41" spans="4:99" ht="11.25">
      <c r="D41" s="56"/>
      <c r="CT41" s="56"/>
      <c r="CU41" s="56"/>
    </row>
    <row r="42" spans="4:99" ht="11.25">
      <c r="D42" s="56"/>
      <c r="CT42" s="56"/>
      <c r="CU42" s="56"/>
    </row>
    <row r="43" spans="4:99" ht="11.25">
      <c r="D43" s="56"/>
      <c r="CT43" s="56"/>
      <c r="CU43" s="56"/>
    </row>
    <row r="44" spans="4:99" ht="11.25">
      <c r="D44" s="56"/>
      <c r="CT44" s="56"/>
      <c r="CU44" s="56"/>
    </row>
    <row r="45" spans="4:99" ht="11.25">
      <c r="D45" s="56"/>
      <c r="CT45" s="56"/>
      <c r="CU45" s="56"/>
    </row>
    <row r="46" spans="4:99" ht="11.25">
      <c r="D46" s="56"/>
      <c r="CT46" s="56"/>
      <c r="CU46" s="56"/>
    </row>
    <row r="47" spans="4:99" ht="11.25">
      <c r="D47" s="56"/>
      <c r="CT47" s="56"/>
      <c r="CU47" s="56"/>
    </row>
    <row r="48" spans="4:99" ht="11.25">
      <c r="D48" s="56"/>
      <c r="CT48" s="56"/>
      <c r="CU48" s="56"/>
    </row>
    <row r="49" spans="4:99" ht="11.25">
      <c r="D49" s="56"/>
      <c r="CT49" s="56"/>
      <c r="CU49" s="56"/>
    </row>
    <row r="50" spans="4:99" ht="11.25">
      <c r="D50" s="56"/>
      <c r="CT50" s="56"/>
      <c r="CU50" s="56"/>
    </row>
    <row r="51" spans="4:99" ht="11.25">
      <c r="D51" s="56"/>
      <c r="CT51" s="56"/>
      <c r="CU51" s="56"/>
    </row>
    <row r="52" spans="4:99" ht="11.25">
      <c r="D52" s="56"/>
      <c r="CT52" s="56"/>
      <c r="CU52" s="56"/>
    </row>
    <row r="53" spans="4:99" ht="11.25">
      <c r="D53" s="56"/>
      <c r="CT53" s="56"/>
      <c r="CU53" s="56"/>
    </row>
    <row r="54" spans="4:99" ht="11.25">
      <c r="D54" s="56"/>
      <c r="CT54" s="56"/>
      <c r="CU54" s="56"/>
    </row>
    <row r="55" spans="4:99" ht="11.25">
      <c r="D55" s="56"/>
      <c r="CT55" s="56"/>
      <c r="CU55" s="56"/>
    </row>
    <row r="56" spans="4:99" ht="11.25">
      <c r="D56" s="56"/>
      <c r="CT56" s="56"/>
      <c r="CU56" s="56"/>
    </row>
    <row r="57" spans="4:99" ht="11.25">
      <c r="D57" s="56"/>
      <c r="CT57" s="56"/>
      <c r="CU57" s="56"/>
    </row>
    <row r="58" spans="4:99" ht="11.25">
      <c r="D58" s="56"/>
      <c r="CT58" s="56"/>
      <c r="CU58" s="56"/>
    </row>
    <row r="59" spans="4:99" ht="11.25">
      <c r="D59" s="56"/>
      <c r="CT59" s="56"/>
      <c r="CU59" s="56"/>
    </row>
    <row r="60" spans="4:99" ht="11.25">
      <c r="D60" s="56"/>
      <c r="CT60" s="56"/>
      <c r="CU60" s="56"/>
    </row>
    <row r="61" spans="4:99" ht="11.25">
      <c r="D61" s="56"/>
      <c r="CT61" s="56"/>
      <c r="CU61" s="56"/>
    </row>
    <row r="62" spans="4:99" ht="11.25">
      <c r="D62" s="56"/>
      <c r="CT62" s="56"/>
      <c r="CU62" s="56"/>
    </row>
    <row r="63" spans="4:99" ht="11.25">
      <c r="D63" s="56"/>
      <c r="CT63" s="56"/>
      <c r="CU63" s="56"/>
    </row>
    <row r="64" spans="4:99" ht="11.25">
      <c r="D64" s="56"/>
      <c r="CT64" s="56"/>
      <c r="CU64" s="56"/>
    </row>
    <row r="65" spans="4:99" ht="11.25">
      <c r="D65" s="56"/>
      <c r="CT65" s="56"/>
      <c r="CU65" s="56"/>
    </row>
    <row r="66" spans="4:99" ht="11.25">
      <c r="D66" s="56"/>
      <c r="CT66" s="56"/>
      <c r="CU66" s="56"/>
    </row>
    <row r="67" spans="4:99" ht="11.25">
      <c r="D67" s="56"/>
      <c r="CT67" s="56"/>
      <c r="CU67" s="56"/>
    </row>
    <row r="68" spans="4:99" ht="11.25">
      <c r="D68" s="56"/>
      <c r="CT68" s="56"/>
      <c r="CU68" s="56"/>
    </row>
    <row r="69" spans="4:99" ht="11.25">
      <c r="D69" s="56"/>
      <c r="CT69" s="56"/>
      <c r="CU69" s="56"/>
    </row>
    <row r="70" spans="4:99" ht="11.25">
      <c r="D70" s="56"/>
      <c r="CT70" s="56"/>
      <c r="CU70" s="56"/>
    </row>
    <row r="71" spans="4:99" ht="11.25">
      <c r="D71" s="56"/>
      <c r="CT71" s="56"/>
      <c r="CU71" s="56"/>
    </row>
    <row r="72" spans="4:99" ht="11.25">
      <c r="D72" s="56"/>
      <c r="CT72" s="56"/>
      <c r="CU72" s="56"/>
    </row>
    <row r="73" spans="4:99" ht="11.25">
      <c r="D73" s="56"/>
      <c r="CT73" s="56"/>
      <c r="CU73" s="56"/>
    </row>
    <row r="74" spans="4:99" ht="11.25">
      <c r="D74" s="56"/>
      <c r="CT74" s="56"/>
      <c r="CU74" s="56"/>
    </row>
    <row r="75" spans="4:99" ht="11.25">
      <c r="D75" s="56"/>
      <c r="CT75" s="56"/>
      <c r="CU75" s="56"/>
    </row>
    <row r="76" spans="4:99" ht="11.25">
      <c r="D76" s="56"/>
      <c r="CT76" s="56"/>
      <c r="CU76" s="56"/>
    </row>
    <row r="77" spans="4:99" ht="11.25">
      <c r="D77" s="56"/>
      <c r="CT77" s="56"/>
      <c r="CU77" s="56"/>
    </row>
    <row r="78" spans="4:99" ht="11.25">
      <c r="D78" s="56"/>
      <c r="CT78" s="56"/>
      <c r="CU78" s="56"/>
    </row>
    <row r="79" spans="4:99" ht="11.25">
      <c r="D79" s="56"/>
      <c r="CT79" s="56"/>
      <c r="CU79" s="56"/>
    </row>
    <row r="80" spans="4:99" ht="11.25">
      <c r="D80" s="56"/>
      <c r="CT80" s="56"/>
      <c r="CU80" s="56"/>
    </row>
    <row r="81" spans="4:99" ht="11.25">
      <c r="D81" s="56"/>
      <c r="CT81" s="56"/>
      <c r="CU81" s="56"/>
    </row>
    <row r="82" spans="4:99" ht="11.25">
      <c r="D82" s="56"/>
      <c r="CT82" s="56"/>
      <c r="CU82" s="56"/>
    </row>
    <row r="83" spans="4:99" ht="11.25">
      <c r="D83" s="56"/>
      <c r="CT83" s="56"/>
      <c r="CU83" s="56"/>
    </row>
    <row r="84" spans="4:99" ht="11.25">
      <c r="D84" s="56"/>
      <c r="CT84" s="56"/>
      <c r="CU84" s="56"/>
    </row>
    <row r="85" spans="4:99" ht="11.25">
      <c r="D85" s="56"/>
      <c r="CT85" s="56"/>
      <c r="CU85" s="56"/>
    </row>
    <row r="86" spans="4:99" ht="11.25">
      <c r="D86" s="56"/>
      <c r="CT86" s="56"/>
      <c r="CU86" s="56"/>
    </row>
    <row r="87" spans="4:99" ht="11.25">
      <c r="D87" s="56"/>
      <c r="CT87" s="56"/>
      <c r="CU87" s="56"/>
    </row>
    <row r="88" spans="4:99" ht="11.25">
      <c r="D88" s="56"/>
      <c r="CT88" s="56"/>
      <c r="CU88" s="56"/>
    </row>
    <row r="89" spans="4:99" ht="11.25">
      <c r="D89" s="56"/>
      <c r="CT89" s="56"/>
      <c r="CU89" s="56"/>
    </row>
    <row r="90" spans="4:99" ht="11.25">
      <c r="D90" s="56"/>
      <c r="CT90" s="56"/>
      <c r="CU90" s="56"/>
    </row>
    <row r="91" spans="4:99" ht="11.25">
      <c r="D91" s="56"/>
      <c r="CT91" s="56"/>
      <c r="CU91" s="56"/>
    </row>
    <row r="92" spans="4:99" ht="11.25">
      <c r="D92" s="56"/>
      <c r="CT92" s="56"/>
      <c r="CU92" s="56"/>
    </row>
    <row r="93" spans="4:99" ht="11.25">
      <c r="D93" s="56"/>
      <c r="CT93" s="56"/>
      <c r="CU93" s="56"/>
    </row>
    <row r="94" spans="4:99" ht="11.25">
      <c r="D94" s="56"/>
      <c r="CT94" s="56"/>
      <c r="CU94" s="56"/>
    </row>
    <row r="95" spans="4:99" ht="11.25">
      <c r="D95" s="56"/>
      <c r="CT95" s="56"/>
      <c r="CU95" s="56"/>
    </row>
    <row r="96" spans="4:99" ht="11.25">
      <c r="D96" s="56"/>
      <c r="CT96" s="56"/>
      <c r="CU96" s="56"/>
    </row>
    <row r="97" spans="4:99" ht="11.25">
      <c r="D97" s="56"/>
      <c r="CT97" s="56"/>
      <c r="CU97" s="56"/>
    </row>
    <row r="98" spans="4:99" ht="11.25">
      <c r="D98" s="56"/>
      <c r="CT98" s="56"/>
      <c r="CU98" s="56"/>
    </row>
    <row r="99" spans="4:99" ht="11.25">
      <c r="D99" s="56"/>
      <c r="CT99" s="56"/>
      <c r="CU99" s="56"/>
    </row>
    <row r="100" spans="4:99" ht="11.25">
      <c r="D100" s="56"/>
      <c r="CT100" s="56"/>
      <c r="CU100" s="56"/>
    </row>
    <row r="101" spans="4:99" ht="11.25">
      <c r="D101" s="56"/>
      <c r="CT101" s="56"/>
      <c r="CU101" s="56"/>
    </row>
    <row r="102" spans="4:99" ht="11.25">
      <c r="D102" s="56"/>
      <c r="CT102" s="56"/>
      <c r="CU102" s="56"/>
    </row>
    <row r="103" spans="4:99" ht="11.25">
      <c r="D103" s="56"/>
      <c r="CT103" s="56"/>
      <c r="CU103" s="56"/>
    </row>
    <row r="104" spans="4:99" ht="11.25">
      <c r="D104" s="56"/>
      <c r="CT104" s="56"/>
      <c r="CU104" s="56"/>
    </row>
    <row r="105" spans="4:99" ht="11.25">
      <c r="D105" s="56"/>
      <c r="CT105" s="56"/>
      <c r="CU105" s="56"/>
    </row>
    <row r="106" spans="4:99" ht="11.25">
      <c r="D106" s="56"/>
      <c r="CT106" s="56"/>
      <c r="CU106" s="56"/>
    </row>
    <row r="107" spans="4:99" ht="11.25">
      <c r="D107" s="56"/>
      <c r="CT107" s="56"/>
      <c r="CU107" s="56"/>
    </row>
    <row r="108" spans="4:99" ht="11.25">
      <c r="D108" s="56"/>
      <c r="CT108" s="56"/>
      <c r="CU108" s="56"/>
    </row>
    <row r="109" spans="4:99" ht="11.25">
      <c r="D109" s="56"/>
      <c r="CT109" s="56"/>
      <c r="CU109" s="56"/>
    </row>
    <row r="110" spans="4:99" ht="11.25">
      <c r="D110" s="56"/>
      <c r="CT110" s="56"/>
      <c r="CU110" s="56"/>
    </row>
    <row r="111" spans="4:99" ht="11.25">
      <c r="D111" s="56"/>
      <c r="CT111" s="56"/>
      <c r="CU111" s="56"/>
    </row>
    <row r="112" spans="4:99" ht="11.25">
      <c r="D112" s="56"/>
      <c r="CT112" s="56"/>
      <c r="CU112" s="56"/>
    </row>
    <row r="113" spans="4:99" ht="11.25">
      <c r="D113" s="56"/>
      <c r="CT113" s="56"/>
      <c r="CU113" s="56"/>
    </row>
    <row r="114" spans="4:99" ht="11.25">
      <c r="D114" s="56"/>
      <c r="CT114" s="56"/>
      <c r="CU114" s="56"/>
    </row>
    <row r="115" spans="4:99" ht="11.25">
      <c r="D115" s="56"/>
      <c r="CT115" s="56"/>
      <c r="CU115" s="56"/>
    </row>
    <row r="116" spans="4:99" ht="11.25">
      <c r="D116" s="56"/>
      <c r="CT116" s="56"/>
      <c r="CU116" s="56"/>
    </row>
    <row r="117" spans="4:99" ht="11.25">
      <c r="D117" s="56"/>
      <c r="CT117" s="56"/>
      <c r="CU117" s="56"/>
    </row>
    <row r="118" spans="4:99" ht="11.25">
      <c r="D118" s="56"/>
      <c r="CT118" s="56"/>
      <c r="CU118" s="56"/>
    </row>
    <row r="119" spans="4:99" ht="11.25">
      <c r="D119" s="56"/>
      <c r="CT119" s="56"/>
      <c r="CU119" s="56"/>
    </row>
    <row r="120" spans="4:99" ht="11.25">
      <c r="D120" s="56"/>
      <c r="CT120" s="56"/>
      <c r="CU120" s="56"/>
    </row>
    <row r="121" spans="4:99" ht="11.25">
      <c r="D121" s="56"/>
      <c r="CT121" s="56"/>
      <c r="CU121" s="56"/>
    </row>
    <row r="122" spans="4:99" ht="11.25">
      <c r="D122" s="56"/>
      <c r="CT122" s="56"/>
      <c r="CU122" s="56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2016-03-15T16:43:51Z</dcterms:modified>
  <cp:category/>
  <cp:version/>
  <cp:contentType/>
  <cp:contentStatus/>
</cp:coreProperties>
</file>